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M81" i="20" l="1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K77" i="20" s="1"/>
  <c r="J78" i="20"/>
  <c r="J77" i="20" s="1"/>
  <c r="I78" i="20"/>
  <c r="H78" i="20"/>
  <c r="G78" i="20"/>
  <c r="G77" i="20" s="1"/>
  <c r="F78" i="20"/>
  <c r="F77" i="20" s="1"/>
  <c r="E78" i="20"/>
  <c r="L77" i="20"/>
  <c r="H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K64" i="20" s="1"/>
  <c r="J65" i="20"/>
  <c r="J64" i="20" s="1"/>
  <c r="I65" i="20"/>
  <c r="H65" i="20"/>
  <c r="G65" i="20"/>
  <c r="G64" i="20" s="1"/>
  <c r="F65" i="20"/>
  <c r="F64" i="20" s="1"/>
  <c r="E65" i="20"/>
  <c r="L64" i="20"/>
  <c r="H64" i="20"/>
  <c r="M59" i="20"/>
  <c r="L59" i="20"/>
  <c r="K59" i="20"/>
  <c r="J59" i="20"/>
  <c r="I59" i="20"/>
  <c r="H59" i="20"/>
  <c r="G59" i="20"/>
  <c r="F59" i="20"/>
  <c r="E59" i="20"/>
  <c r="M56" i="20"/>
  <c r="M52" i="20" s="1"/>
  <c r="L56" i="20"/>
  <c r="K56" i="20"/>
  <c r="J56" i="20"/>
  <c r="I56" i="20"/>
  <c r="I52" i="20" s="1"/>
  <c r="H56" i="20"/>
  <c r="G56" i="20"/>
  <c r="F56" i="20"/>
  <c r="E56" i="20"/>
  <c r="E52" i="20" s="1"/>
  <c r="M53" i="20"/>
  <c r="L53" i="20"/>
  <c r="K53" i="20"/>
  <c r="K52" i="20" s="1"/>
  <c r="K51" i="20" s="1"/>
  <c r="J53" i="20"/>
  <c r="J52" i="20" s="1"/>
  <c r="I53" i="20"/>
  <c r="H53" i="20"/>
  <c r="G53" i="20"/>
  <c r="G52" i="20" s="1"/>
  <c r="G51" i="20" s="1"/>
  <c r="F53" i="20"/>
  <c r="F52" i="20" s="1"/>
  <c r="E53" i="20"/>
  <c r="L52" i="20"/>
  <c r="L51" i="20" s="1"/>
  <c r="H52" i="20"/>
  <c r="H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J4" i="20" s="1"/>
  <c r="I8" i="20"/>
  <c r="H8" i="20"/>
  <c r="G8" i="20"/>
  <c r="F8" i="20"/>
  <c r="F4" i="20" s="1"/>
  <c r="E8" i="20"/>
  <c r="M5" i="20"/>
  <c r="L5" i="20"/>
  <c r="L4" i="20" s="1"/>
  <c r="L92" i="20" s="1"/>
  <c r="K5" i="20"/>
  <c r="K4" i="20" s="1"/>
  <c r="J5" i="20"/>
  <c r="I5" i="20"/>
  <c r="H5" i="20"/>
  <c r="H4" i="20" s="1"/>
  <c r="H92" i="20" s="1"/>
  <c r="G5" i="20"/>
  <c r="G4" i="20" s="1"/>
  <c r="F5" i="20"/>
  <c r="E5" i="20"/>
  <c r="M4" i="20"/>
  <c r="I4" i="20"/>
  <c r="E4" i="20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L78" i="19"/>
  <c r="L77" i="19" s="1"/>
  <c r="K78" i="19"/>
  <c r="K77" i="19" s="1"/>
  <c r="J78" i="19"/>
  <c r="I78" i="19"/>
  <c r="H78" i="19"/>
  <c r="H77" i="19" s="1"/>
  <c r="G78" i="19"/>
  <c r="G77" i="19" s="1"/>
  <c r="F78" i="19"/>
  <c r="E78" i="19"/>
  <c r="M77" i="19"/>
  <c r="I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L64" i="19" s="1"/>
  <c r="K65" i="19"/>
  <c r="K64" i="19" s="1"/>
  <c r="J65" i="19"/>
  <c r="I65" i="19"/>
  <c r="H65" i="19"/>
  <c r="H64" i="19" s="1"/>
  <c r="G65" i="19"/>
  <c r="G64" i="19" s="1"/>
  <c r="F65" i="19"/>
  <c r="E65" i="19"/>
  <c r="M64" i="19"/>
  <c r="I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I56" i="19"/>
  <c r="H56" i="19"/>
  <c r="G56" i="19"/>
  <c r="F56" i="19"/>
  <c r="F52" i="19" s="1"/>
  <c r="E56" i="19"/>
  <c r="M53" i="19"/>
  <c r="L53" i="19"/>
  <c r="L52" i="19" s="1"/>
  <c r="K53" i="19"/>
  <c r="K52" i="19" s="1"/>
  <c r="J53" i="19"/>
  <c r="I53" i="19"/>
  <c r="H53" i="19"/>
  <c r="H52" i="19" s="1"/>
  <c r="G53" i="19"/>
  <c r="G52" i="19" s="1"/>
  <c r="F53" i="19"/>
  <c r="E53" i="19"/>
  <c r="M52" i="19"/>
  <c r="M51" i="19" s="1"/>
  <c r="I52" i="19"/>
  <c r="I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K4" i="19" s="1"/>
  <c r="J8" i="19"/>
  <c r="I8" i="19"/>
  <c r="H8" i="19"/>
  <c r="G8" i="19"/>
  <c r="G4" i="19" s="1"/>
  <c r="F8" i="19"/>
  <c r="E8" i="19"/>
  <c r="M5" i="19"/>
  <c r="M4" i="19" s="1"/>
  <c r="L5" i="19"/>
  <c r="L4" i="19" s="1"/>
  <c r="K5" i="19"/>
  <c r="J5" i="19"/>
  <c r="I5" i="19"/>
  <c r="I4" i="19" s="1"/>
  <c r="I92" i="19" s="1"/>
  <c r="H5" i="19"/>
  <c r="H4" i="19" s="1"/>
  <c r="G5" i="19"/>
  <c r="F5" i="19"/>
  <c r="E5" i="19"/>
  <c r="E4" i="19" s="1"/>
  <c r="J4" i="19"/>
  <c r="F4" i="19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M77" i="18" s="1"/>
  <c r="L78" i="18"/>
  <c r="L77" i="18" s="1"/>
  <c r="K78" i="18"/>
  <c r="J78" i="18"/>
  <c r="I78" i="18"/>
  <c r="I77" i="18" s="1"/>
  <c r="H78" i="18"/>
  <c r="H77" i="18" s="1"/>
  <c r="G78" i="18"/>
  <c r="F78" i="18"/>
  <c r="E78" i="18"/>
  <c r="E77" i="18" s="1"/>
  <c r="J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M64" i="18" s="1"/>
  <c r="L65" i="18"/>
  <c r="L64" i="18" s="1"/>
  <c r="K65" i="18"/>
  <c r="J65" i="18"/>
  <c r="I65" i="18"/>
  <c r="I64" i="18" s="1"/>
  <c r="H65" i="18"/>
  <c r="H64" i="18" s="1"/>
  <c r="G65" i="18"/>
  <c r="F65" i="18"/>
  <c r="E65" i="18"/>
  <c r="E64" i="18" s="1"/>
  <c r="J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J56" i="18"/>
  <c r="I56" i="18"/>
  <c r="H56" i="18"/>
  <c r="G56" i="18"/>
  <c r="G52" i="18" s="1"/>
  <c r="F56" i="18"/>
  <c r="E56" i="18"/>
  <c r="M53" i="18"/>
  <c r="M52" i="18" s="1"/>
  <c r="M51" i="18" s="1"/>
  <c r="L53" i="18"/>
  <c r="L52" i="18" s="1"/>
  <c r="K53" i="18"/>
  <c r="J53" i="18"/>
  <c r="I53" i="18"/>
  <c r="I52" i="18" s="1"/>
  <c r="I51" i="18" s="1"/>
  <c r="H53" i="18"/>
  <c r="H52" i="18" s="1"/>
  <c r="G53" i="18"/>
  <c r="F53" i="18"/>
  <c r="E53" i="18"/>
  <c r="E52" i="18" s="1"/>
  <c r="E51" i="18" s="1"/>
  <c r="J52" i="18"/>
  <c r="J51" i="18" s="1"/>
  <c r="F52" i="18"/>
  <c r="F51" i="18" s="1"/>
  <c r="M47" i="18"/>
  <c r="L47" i="18"/>
  <c r="K47" i="18"/>
  <c r="J47" i="18"/>
  <c r="I47" i="18"/>
  <c r="H47" i="18"/>
  <c r="G47" i="18"/>
  <c r="F47" i="18"/>
  <c r="E47" i="18"/>
  <c r="M8" i="18"/>
  <c r="L8" i="18"/>
  <c r="L4" i="18" s="1"/>
  <c r="K8" i="18"/>
  <c r="J8" i="18"/>
  <c r="I8" i="18"/>
  <c r="H8" i="18"/>
  <c r="H4" i="18" s="1"/>
  <c r="G8" i="18"/>
  <c r="F8" i="18"/>
  <c r="E8" i="18"/>
  <c r="M5" i="18"/>
  <c r="M4" i="18" s="1"/>
  <c r="M92" i="18" s="1"/>
  <c r="L5" i="18"/>
  <c r="K5" i="18"/>
  <c r="J5" i="18"/>
  <c r="J4" i="18" s="1"/>
  <c r="J92" i="18" s="1"/>
  <c r="I5" i="18"/>
  <c r="I4" i="18" s="1"/>
  <c r="I92" i="18" s="1"/>
  <c r="H5" i="18"/>
  <c r="G5" i="18"/>
  <c r="F5" i="18"/>
  <c r="F4" i="18" s="1"/>
  <c r="F92" i="18" s="1"/>
  <c r="E5" i="18"/>
  <c r="E4" i="18" s="1"/>
  <c r="E92" i="18" s="1"/>
  <c r="K4" i="18"/>
  <c r="G4" i="18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J78" i="17"/>
  <c r="J77" i="17" s="1"/>
  <c r="I78" i="17"/>
  <c r="I77" i="17" s="1"/>
  <c r="H78" i="17"/>
  <c r="G78" i="17"/>
  <c r="F78" i="17"/>
  <c r="F77" i="17" s="1"/>
  <c r="E78" i="17"/>
  <c r="E77" i="17" s="1"/>
  <c r="K77" i="17"/>
  <c r="G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J65" i="17"/>
  <c r="J64" i="17" s="1"/>
  <c r="I65" i="17"/>
  <c r="I64" i="17" s="1"/>
  <c r="H65" i="17"/>
  <c r="G65" i="17"/>
  <c r="F65" i="17"/>
  <c r="F64" i="17" s="1"/>
  <c r="E65" i="17"/>
  <c r="E64" i="17" s="1"/>
  <c r="K64" i="17"/>
  <c r="G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L51" i="17" s="1"/>
  <c r="K56" i="17"/>
  <c r="J56" i="17"/>
  <c r="I56" i="17"/>
  <c r="H56" i="17"/>
  <c r="H52" i="17" s="1"/>
  <c r="H51" i="17" s="1"/>
  <c r="G56" i="17"/>
  <c r="F56" i="17"/>
  <c r="E56" i="17"/>
  <c r="M53" i="17"/>
  <c r="M52" i="17" s="1"/>
  <c r="M51" i="17" s="1"/>
  <c r="L53" i="17"/>
  <c r="K53" i="17"/>
  <c r="J53" i="17"/>
  <c r="J52" i="17" s="1"/>
  <c r="I53" i="17"/>
  <c r="I52" i="17" s="1"/>
  <c r="I51" i="17" s="1"/>
  <c r="H53" i="17"/>
  <c r="G53" i="17"/>
  <c r="F53" i="17"/>
  <c r="F52" i="17" s="1"/>
  <c r="E53" i="17"/>
  <c r="E52" i="17" s="1"/>
  <c r="E51" i="17" s="1"/>
  <c r="K52" i="17"/>
  <c r="K51" i="17" s="1"/>
  <c r="G52" i="17"/>
  <c r="G51" i="17" s="1"/>
  <c r="M47" i="17"/>
  <c r="L47" i="17"/>
  <c r="K47" i="17"/>
  <c r="J47" i="17"/>
  <c r="I47" i="17"/>
  <c r="H47" i="17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K5" i="17"/>
  <c r="K4" i="17" s="1"/>
  <c r="J5" i="17"/>
  <c r="J4" i="17" s="1"/>
  <c r="I5" i="17"/>
  <c r="H5" i="17"/>
  <c r="G5" i="17"/>
  <c r="G4" i="17" s="1"/>
  <c r="F5" i="17"/>
  <c r="F4" i="17" s="1"/>
  <c r="E5" i="17"/>
  <c r="L4" i="17"/>
  <c r="L92" i="17" s="1"/>
  <c r="H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K78" i="16"/>
  <c r="K77" i="16" s="1"/>
  <c r="J78" i="16"/>
  <c r="J77" i="16" s="1"/>
  <c r="I78" i="16"/>
  <c r="H78" i="16"/>
  <c r="G78" i="16"/>
  <c r="G77" i="16" s="1"/>
  <c r="F78" i="16"/>
  <c r="F77" i="16" s="1"/>
  <c r="E78" i="16"/>
  <c r="L77" i="16"/>
  <c r="H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M65" i="16"/>
  <c r="L65" i="16"/>
  <c r="K65" i="16"/>
  <c r="K64" i="16" s="1"/>
  <c r="J65" i="16"/>
  <c r="J64" i="16" s="1"/>
  <c r="I65" i="16"/>
  <c r="H65" i="16"/>
  <c r="G65" i="16"/>
  <c r="G64" i="16" s="1"/>
  <c r="F65" i="16"/>
  <c r="F64" i="16" s="1"/>
  <c r="E65" i="16"/>
  <c r="E64" i="16" s="1"/>
  <c r="L64" i="16"/>
  <c r="H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M52" i="16" s="1"/>
  <c r="L53" i="16"/>
  <c r="K53" i="16"/>
  <c r="K52" i="16" s="1"/>
  <c r="K51" i="16" s="1"/>
  <c r="J53" i="16"/>
  <c r="J52" i="16" s="1"/>
  <c r="J51" i="16" s="1"/>
  <c r="I53" i="16"/>
  <c r="I52" i="16" s="1"/>
  <c r="H53" i="16"/>
  <c r="G53" i="16"/>
  <c r="G52" i="16" s="1"/>
  <c r="G51" i="16" s="1"/>
  <c r="F53" i="16"/>
  <c r="F52" i="16" s="1"/>
  <c r="F51" i="16" s="1"/>
  <c r="E53" i="16"/>
  <c r="E52" i="16" s="1"/>
  <c r="L52" i="16"/>
  <c r="L51" i="16" s="1"/>
  <c r="H52" i="16"/>
  <c r="H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L5" i="16"/>
  <c r="L4" i="16" s="1"/>
  <c r="L92" i="16" s="1"/>
  <c r="K5" i="16"/>
  <c r="K4" i="16" s="1"/>
  <c r="K92" i="16" s="1"/>
  <c r="J5" i="16"/>
  <c r="J4" i="16" s="1"/>
  <c r="I5" i="16"/>
  <c r="H5" i="16"/>
  <c r="H4" i="16" s="1"/>
  <c r="H92" i="16" s="1"/>
  <c r="G5" i="16"/>
  <c r="G4" i="16" s="1"/>
  <c r="G92" i="16" s="1"/>
  <c r="F5" i="16"/>
  <c r="F4" i="16" s="1"/>
  <c r="E5" i="16"/>
  <c r="M4" i="16"/>
  <c r="I4" i="16"/>
  <c r="E4" i="16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L10" i="15"/>
  <c r="L9" i="15" s="1"/>
  <c r="K10" i="15"/>
  <c r="J10" i="15"/>
  <c r="J9" i="15" s="1"/>
  <c r="J40" i="15" s="1"/>
  <c r="I10" i="15"/>
  <c r="I9" i="15" s="1"/>
  <c r="H10" i="15"/>
  <c r="H9" i="15" s="1"/>
  <c r="G10" i="15"/>
  <c r="F10" i="15"/>
  <c r="F9" i="15" s="1"/>
  <c r="F40" i="15" s="1"/>
  <c r="E10" i="15"/>
  <c r="E9" i="15" s="1"/>
  <c r="K9" i="15"/>
  <c r="G9" i="15"/>
  <c r="M4" i="15"/>
  <c r="M40" i="15" s="1"/>
  <c r="L4" i="15"/>
  <c r="K4" i="15"/>
  <c r="K40" i="15" s="1"/>
  <c r="J4" i="15"/>
  <c r="I4" i="15"/>
  <c r="I40" i="15" s="1"/>
  <c r="H4" i="15"/>
  <c r="G4" i="15"/>
  <c r="G40" i="15" s="1"/>
  <c r="F4" i="15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H26" i="13" s="1"/>
  <c r="G4" i="13"/>
  <c r="G26" i="13" s="1"/>
  <c r="F4" i="13"/>
  <c r="F26" i="13" s="1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K26" i="11" s="1"/>
  <c r="J16" i="11"/>
  <c r="I16" i="11"/>
  <c r="H16" i="11"/>
  <c r="G16" i="11"/>
  <c r="G26" i="11" s="1"/>
  <c r="F16" i="11"/>
  <c r="E16" i="11"/>
  <c r="D16" i="11"/>
  <c r="C16" i="11"/>
  <c r="C26" i="11" s="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H26" i="11" s="1"/>
  <c r="G4" i="11"/>
  <c r="F4" i="1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H26" i="9" s="1"/>
  <c r="G16" i="9"/>
  <c r="F16" i="9"/>
  <c r="E16" i="9"/>
  <c r="D16" i="9"/>
  <c r="D26" i="9" s="1"/>
  <c r="C16" i="9"/>
  <c r="K8" i="9"/>
  <c r="J8" i="9"/>
  <c r="I8" i="9"/>
  <c r="I26" i="9" s="1"/>
  <c r="H8" i="9"/>
  <c r="G8" i="9"/>
  <c r="F8" i="9"/>
  <c r="E8" i="9"/>
  <c r="E26" i="9" s="1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J26" i="7" s="1"/>
  <c r="I16" i="7"/>
  <c r="H16" i="7"/>
  <c r="G16" i="7"/>
  <c r="F16" i="7"/>
  <c r="F26" i="7" s="1"/>
  <c r="E16" i="7"/>
  <c r="D16" i="7"/>
  <c r="C16" i="7"/>
  <c r="K8" i="7"/>
  <c r="K26" i="7" s="1"/>
  <c r="J8" i="7"/>
  <c r="I8" i="7"/>
  <c r="H8" i="7"/>
  <c r="G8" i="7"/>
  <c r="G26" i="7" s="1"/>
  <c r="F8" i="7"/>
  <c r="E8" i="7"/>
  <c r="D8" i="7"/>
  <c r="C8" i="7"/>
  <c r="C26" i="7" s="1"/>
  <c r="K4" i="7"/>
  <c r="J4" i="7"/>
  <c r="I4" i="7"/>
  <c r="I26" i="7" s="1"/>
  <c r="H4" i="7"/>
  <c r="H26" i="7" s="1"/>
  <c r="G4" i="7"/>
  <c r="F4" i="7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J26" i="4" s="1"/>
  <c r="I16" i="4"/>
  <c r="H16" i="4"/>
  <c r="G16" i="4"/>
  <c r="F16" i="4"/>
  <c r="F26" i="4" s="1"/>
  <c r="E16" i="4"/>
  <c r="D16" i="4"/>
  <c r="C16" i="4"/>
  <c r="K8" i="4"/>
  <c r="K26" i="4" s="1"/>
  <c r="J8" i="4"/>
  <c r="I8" i="4"/>
  <c r="H8" i="4"/>
  <c r="G8" i="4"/>
  <c r="G26" i="4" s="1"/>
  <c r="F8" i="4"/>
  <c r="E8" i="4"/>
  <c r="D8" i="4"/>
  <c r="C8" i="4"/>
  <c r="C26" i="4" s="1"/>
  <c r="K4" i="4"/>
  <c r="J4" i="4"/>
  <c r="I4" i="4"/>
  <c r="I26" i="4" s="1"/>
  <c r="H4" i="4"/>
  <c r="H26" i="4" s="1"/>
  <c r="G4" i="4"/>
  <c r="F4" i="4"/>
  <c r="E4" i="4"/>
  <c r="E26" i="4" s="1"/>
  <c r="D4" i="4"/>
  <c r="D26" i="4" s="1"/>
  <c r="C4" i="4"/>
  <c r="H40" i="15" l="1"/>
  <c r="L40" i="15"/>
  <c r="E92" i="16"/>
  <c r="F92" i="16"/>
  <c r="J92" i="16"/>
  <c r="E51" i="16"/>
  <c r="I51" i="16"/>
  <c r="I92" i="16" s="1"/>
  <c r="M51" i="16"/>
  <c r="H92" i="17"/>
  <c r="G92" i="17"/>
  <c r="K92" i="17"/>
  <c r="F51" i="17"/>
  <c r="J51" i="17"/>
  <c r="E92" i="19"/>
  <c r="M92" i="19"/>
  <c r="G51" i="19"/>
  <c r="K51" i="19"/>
  <c r="F51" i="19"/>
  <c r="F92" i="19" s="1"/>
  <c r="J51" i="19"/>
  <c r="H92" i="18"/>
  <c r="H51" i="18"/>
  <c r="L51" i="18"/>
  <c r="L92" i="18" s="1"/>
  <c r="G51" i="18"/>
  <c r="G92" i="18" s="1"/>
  <c r="K51" i="18"/>
  <c r="K92" i="18" s="1"/>
  <c r="H51" i="19"/>
  <c r="L51" i="19"/>
  <c r="G92" i="20"/>
  <c r="K92" i="20"/>
  <c r="J92" i="20"/>
  <c r="F51" i="20"/>
  <c r="F92" i="20" s="1"/>
  <c r="J51" i="20"/>
  <c r="E51" i="20"/>
  <c r="E92" i="20" s="1"/>
  <c r="I51" i="20"/>
  <c r="I92" i="20" s="1"/>
  <c r="M51" i="20"/>
  <c r="M92" i="16"/>
  <c r="M92" i="20"/>
  <c r="F92" i="17"/>
  <c r="J92" i="17"/>
  <c r="E92" i="17"/>
  <c r="I92" i="17"/>
  <c r="M92" i="17"/>
  <c r="J92" i="19"/>
  <c r="H92" i="19"/>
  <c r="L92" i="19"/>
  <c r="G92" i="19"/>
  <c r="K92" i="19"/>
</calcChain>
</file>

<file path=xl/sharedStrings.xml><?xml version="1.0" encoding="utf-8"?>
<sst xmlns="http://schemas.openxmlformats.org/spreadsheetml/2006/main" count="7835" uniqueCount="172">
  <si>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</si>
  <si>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</si>
  <si>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</si>
  <si>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</si>
  <si>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</si>
  <si>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</si>
  <si>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</si>
  <si>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</si>
  <si>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</si>
  <si>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</si>
  <si>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</si>
  <si>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</si>
  <si>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</si>
  <si>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</si>
  <si>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</si>
  <si>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</si>
  <si>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</si>
  <si>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</si>
  <si>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</si>
  <si>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</si>
  <si>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</si>
  <si>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</si>
  <si>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</si>
  <si>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</si>
  <si>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</si>
  <si>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</si>
  <si>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</si>
  <si>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</si>
  <si>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</si>
  <si>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</si>
  <si>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</si>
  <si>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</si>
  <si>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</si>
  <si>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</si>
  <si>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</si>
  <si>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</si>
  <si>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</si>
  <si>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</si>
  <si>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</si>
  <si>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</si>
  <si>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</si>
  <si>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</si>
  <si>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</si>
  <si>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</si>
  <si>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</si>
  <si>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</si>
  <si>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</si>
  <si>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</si>
  <si>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</si>
  <si>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</si>
  <si>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</si>
  <si>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</si>
  <si>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</si>
  <si>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</si>
  <si>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</si>
  <si>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</si>
  <si>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</si>
  <si>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</si>
  <si>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</si>
  <si>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</si>
  <si>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</si>
  <si>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</si>
  <si>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</si>
  <si>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</si>
  <si>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</si>
  <si>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</si>
  <si>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</si>
  <si>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</si>
  <si>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</si>
  <si>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</si>
  <si>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</si>
  <si>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</si>
  <si>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</si>
  <si>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</si>
  <si>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</si>
  <si>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</si>
  <si>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</si>
  <si>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</si>
  <si>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</si>
  <si>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</si>
  <si>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</si>
  <si>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</si>
  <si>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</si>
  <si>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</si>
  <si>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</si>
  <si>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</si>
  <si>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</si>
  <si>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</si>
  <si>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</si>
  <si>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</si>
  <si>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</si>
  <si>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</si>
  <si>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</si>
  <si>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</si>
  <si>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</si>
  <si>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</si>
  <si>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</si>
  <si>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</si>
  <si>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</si>
  <si>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</si>
  <si>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</si>
  <si>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</si>
  <si>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</si>
  <si>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</si>
  <si>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</si>
  <si>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</si>
  <si>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</si>
  <si>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</si>
  <si>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</si>
  <si>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</si>
  <si>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</si>
  <si>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</si>
  <si>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</si>
  <si>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</si>
  <si>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</si>
  <si>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</si>
  <si>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</si>
  <si>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</si>
  <si>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</si>
  <si>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</si>
  <si>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</si>
  <si>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</si>
  <si>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12. </t>
  </si>
  <si>
    <t>4. Housing Asset Management, Property Management</t>
  </si>
  <si>
    <t>3. Housing Development</t>
  </si>
  <si>
    <t xml:space="preserve">2. Housing Needs, Research And  Planning  </t>
  </si>
  <si>
    <t xml:space="preserve">15. </t>
  </si>
  <si>
    <t xml:space="preserve">14. </t>
  </si>
  <si>
    <t xml:space="preserve">13.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</si>
  <si>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</si>
  <si>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</si>
  <si>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</si>
  <si>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</si>
  <si>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</si>
  <si>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</si>
  <si>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</si>
  <si>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1. Administration</t>
  </si>
  <si>
    <t>1. Corporate Services</t>
  </si>
  <si>
    <t>1. Administratiion</t>
  </si>
  <si>
    <t>2. Policy</t>
  </si>
  <si>
    <t>3. Planning</t>
  </si>
  <si>
    <t>4. Research</t>
  </si>
  <si>
    <t>2. Financial Interventions</t>
  </si>
  <si>
    <t>3. Incremental Interventions</t>
  </si>
  <si>
    <t>4. Social And Rental Interventions</t>
  </si>
  <si>
    <t>5. Rural Intervention</t>
  </si>
  <si>
    <t>2. Sale And Transfer Of Housing Properties</t>
  </si>
  <si>
    <t>3. Housing Properties Maintenance</t>
  </si>
  <si>
    <t>2010/11</t>
  </si>
  <si>
    <t>Table B.1: Specification of receipts: Human Settlements</t>
  </si>
  <si>
    <t>Table B.2: Payments and estimates by economic classification: Human Settlements</t>
  </si>
  <si>
    <t>2016/17</t>
  </si>
  <si>
    <t>2015/16</t>
  </si>
  <si>
    <t>2014/15</t>
  </si>
  <si>
    <t>2012/13</t>
  </si>
  <si>
    <t>2011/12</t>
  </si>
  <si>
    <t>2013/14</t>
  </si>
  <si>
    <t>Table 8.2 : Summary of departmental receipts collection</t>
  </si>
  <si>
    <t>Table 8.4: Summary of payments and estimates by programme: Human Settlements</t>
  </si>
  <si>
    <t>Table 8.5: Summary of provincial payments and estimates by economic classification: Human Settlements</t>
  </si>
  <si>
    <t>Table 8.6: Summary of payments and estimates by sub-programme: Administration</t>
  </si>
  <si>
    <t>Table 8.7: Summary of payments and estimates by economic classification: Administration</t>
  </si>
  <si>
    <t xml:space="preserve">Table 8.8: Summary of payments and estimates by sub-programme: Housing Needs, Research And  Planning  </t>
  </si>
  <si>
    <t xml:space="preserve">Table 8.9: Summary of payments and estimates by economic classification: Housing Needs, Research And  Planning  </t>
  </si>
  <si>
    <t>Table 8.10: Summary of payments and estimates by sub-programme: Housing Development</t>
  </si>
  <si>
    <t>Table 8.11: Summary of payments and estimates by economic classification: Housing Development</t>
  </si>
  <si>
    <t>Table 8.12: Summary of payments and estimates by sub-programme: Housing Asset Management, Property Management</t>
  </si>
  <si>
    <t>Table 8.13: Summary of payments and estimates by economic classification: Housing Asset Management, Property Management</t>
  </si>
  <si>
    <t>Table B.2A: Payments and estimates by economic classification: Administration</t>
  </si>
  <si>
    <t xml:space="preserve">Table B.2B: Payments and estimates by economic classification: Housing Needs, Research And  Planning  </t>
  </si>
  <si>
    <t>Table B.2C: Payments and estimates by economic classification: Housing Development</t>
  </si>
  <si>
    <t>Table B.2D: Payments and estimates by economic classification: Housing Asset Management, Property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</si>
</sst>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387</v>
      </c>
      <c r="D9" s="33">
        <v>474</v>
      </c>
      <c r="E9" s="33">
        <v>469</v>
      </c>
      <c r="F9" s="32">
        <v>434</v>
      </c>
      <c r="G9" s="33">
        <v>434</v>
      </c>
      <c r="H9" s="34">
        <v>434</v>
      </c>
      <c r="I9" s="33">
        <v>477</v>
      </c>
      <c r="J9" s="33">
        <v>534</v>
      </c>
      <c r="K9" s="33">
        <v>562.30200000000002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46</v>
      </c>
      <c r="D12" s="33">
        <v>-20</v>
      </c>
      <c r="E12" s="33">
        <v>16</v>
      </c>
      <c r="F12" s="32">
        <v>30</v>
      </c>
      <c r="G12" s="33">
        <v>30</v>
      </c>
      <c r="H12" s="34">
        <v>30</v>
      </c>
      <c r="I12" s="33">
        <v>20</v>
      </c>
      <c r="J12" s="33">
        <v>18</v>
      </c>
      <c r="K12" s="33">
        <v>16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302</v>
      </c>
      <c r="D13" s="33">
        <v>160</v>
      </c>
      <c r="E13" s="33">
        <v>530</v>
      </c>
      <c r="F13" s="32">
        <v>300</v>
      </c>
      <c r="G13" s="33">
        <v>300</v>
      </c>
      <c r="H13" s="34">
        <v>300</v>
      </c>
      <c r="I13" s="33">
        <v>480</v>
      </c>
      <c r="J13" s="33">
        <v>560</v>
      </c>
      <c r="K13" s="33">
        <v>589.67999999999995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7382</v>
      </c>
      <c r="D14" s="36">
        <v>268554</v>
      </c>
      <c r="E14" s="36">
        <v>14081</v>
      </c>
      <c r="F14" s="35">
        <v>775</v>
      </c>
      <c r="G14" s="36">
        <v>775</v>
      </c>
      <c r="H14" s="37">
        <v>6649</v>
      </c>
      <c r="I14" s="36">
        <v>853</v>
      </c>
      <c r="J14" s="36">
        <v>938</v>
      </c>
      <c r="K14" s="36">
        <v>987.71399999999994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8117</v>
      </c>
      <c r="D15" s="61">
        <f t="shared" ref="D15:K15" si="1">SUM(D5:D14)</f>
        <v>269168</v>
      </c>
      <c r="E15" s="61">
        <f t="shared" si="1"/>
        <v>15096</v>
      </c>
      <c r="F15" s="62">
        <f t="shared" si="1"/>
        <v>1539</v>
      </c>
      <c r="G15" s="61">
        <f t="shared" si="1"/>
        <v>1539</v>
      </c>
      <c r="H15" s="63">
        <f t="shared" si="1"/>
        <v>7413</v>
      </c>
      <c r="I15" s="61">
        <f t="shared" si="1"/>
        <v>1830</v>
      </c>
      <c r="J15" s="61">
        <f t="shared" si="1"/>
        <v>2050</v>
      </c>
      <c r="K15" s="61">
        <f t="shared" si="1"/>
        <v>2155.6959999999999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56304</v>
      </c>
      <c r="D4" s="33">
        <v>67667</v>
      </c>
      <c r="E4" s="33">
        <v>48257</v>
      </c>
      <c r="F4" s="27">
        <v>70190</v>
      </c>
      <c r="G4" s="28">
        <v>62150</v>
      </c>
      <c r="H4" s="29">
        <v>62150</v>
      </c>
      <c r="I4" s="33">
        <v>47542</v>
      </c>
      <c r="J4" s="33">
        <v>50498</v>
      </c>
      <c r="K4" s="33">
        <v>53208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97563</v>
      </c>
      <c r="D5" s="33">
        <v>1105</v>
      </c>
      <c r="E5" s="33">
        <v>5085</v>
      </c>
      <c r="F5" s="32">
        <v>8331</v>
      </c>
      <c r="G5" s="33">
        <v>1489</v>
      </c>
      <c r="H5" s="34">
        <v>1489</v>
      </c>
      <c r="I5" s="33">
        <v>989</v>
      </c>
      <c r="J5" s="33">
        <v>863</v>
      </c>
      <c r="K5" s="33">
        <v>1738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147</v>
      </c>
      <c r="C6" s="33">
        <v>155295</v>
      </c>
      <c r="D6" s="33">
        <v>116794</v>
      </c>
      <c r="E6" s="33">
        <v>131749</v>
      </c>
      <c r="F6" s="32">
        <v>152664</v>
      </c>
      <c r="G6" s="33">
        <v>106516</v>
      </c>
      <c r="H6" s="34">
        <v>106516</v>
      </c>
      <c r="I6" s="33">
        <v>136397</v>
      </c>
      <c r="J6" s="33">
        <v>126982</v>
      </c>
      <c r="K6" s="33">
        <v>197500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309162</v>
      </c>
      <c r="D19" s="46">
        <f t="shared" ref="D19:K19" si="1">SUM(D4:D18)</f>
        <v>185566</v>
      </c>
      <c r="E19" s="46">
        <f t="shared" si="1"/>
        <v>185091</v>
      </c>
      <c r="F19" s="47">
        <f t="shared" si="1"/>
        <v>231185</v>
      </c>
      <c r="G19" s="46">
        <f t="shared" si="1"/>
        <v>170155</v>
      </c>
      <c r="H19" s="48">
        <f t="shared" si="1"/>
        <v>170155</v>
      </c>
      <c r="I19" s="46">
        <f t="shared" si="1"/>
        <v>184928</v>
      </c>
      <c r="J19" s="46">
        <f t="shared" si="1"/>
        <v>178343</v>
      </c>
      <c r="K19" s="46">
        <f t="shared" si="1"/>
        <v>252446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82916</v>
      </c>
      <c r="D4" s="20">
        <f t="shared" ref="D4:K4" si="0">SUM(D5:D7)</f>
        <v>88048</v>
      </c>
      <c r="E4" s="20">
        <f t="shared" si="0"/>
        <v>73599</v>
      </c>
      <c r="F4" s="21">
        <f t="shared" si="0"/>
        <v>90667</v>
      </c>
      <c r="G4" s="20">
        <f t="shared" si="0"/>
        <v>72296</v>
      </c>
      <c r="H4" s="22">
        <f t="shared" si="0"/>
        <v>75749</v>
      </c>
      <c r="I4" s="20">
        <f t="shared" si="0"/>
        <v>57814</v>
      </c>
      <c r="J4" s="20">
        <f t="shared" si="0"/>
        <v>61429</v>
      </c>
      <c r="K4" s="20">
        <f t="shared" si="0"/>
        <v>66945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54247</v>
      </c>
      <c r="D5" s="28">
        <v>52620</v>
      </c>
      <c r="E5" s="28">
        <v>42803</v>
      </c>
      <c r="F5" s="27">
        <v>61258</v>
      </c>
      <c r="G5" s="28">
        <v>45712</v>
      </c>
      <c r="H5" s="29">
        <v>45658</v>
      </c>
      <c r="I5" s="28">
        <v>45183</v>
      </c>
      <c r="J5" s="28">
        <v>48679</v>
      </c>
      <c r="K5" s="29">
        <v>51179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28669</v>
      </c>
      <c r="D6" s="33">
        <v>35428</v>
      </c>
      <c r="E6" s="33">
        <v>30796</v>
      </c>
      <c r="F6" s="32">
        <v>29409</v>
      </c>
      <c r="G6" s="33">
        <v>26584</v>
      </c>
      <c r="H6" s="34">
        <v>30091</v>
      </c>
      <c r="I6" s="33">
        <v>12631</v>
      </c>
      <c r="J6" s="33">
        <v>12750</v>
      </c>
      <c r="K6" s="34">
        <v>15766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226241</v>
      </c>
      <c r="D8" s="20">
        <f t="shared" ref="D8:K8" si="1">SUM(D9:D15)</f>
        <v>97413</v>
      </c>
      <c r="E8" s="20">
        <f t="shared" si="1"/>
        <v>109594</v>
      </c>
      <c r="F8" s="21">
        <f t="shared" si="1"/>
        <v>79500</v>
      </c>
      <c r="G8" s="20">
        <f t="shared" si="1"/>
        <v>63412</v>
      </c>
      <c r="H8" s="22">
        <f t="shared" si="1"/>
        <v>63467</v>
      </c>
      <c r="I8" s="20">
        <f t="shared" si="1"/>
        <v>86377</v>
      </c>
      <c r="J8" s="20">
        <f t="shared" si="1"/>
        <v>96358</v>
      </c>
      <c r="K8" s="20">
        <f t="shared" si="1"/>
        <v>164896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225525</v>
      </c>
      <c r="D9" s="28">
        <v>85616</v>
      </c>
      <c r="E9" s="28">
        <v>106306</v>
      </c>
      <c r="F9" s="27">
        <v>68126</v>
      </c>
      <c r="G9" s="28">
        <v>45477</v>
      </c>
      <c r="H9" s="29">
        <v>45477</v>
      </c>
      <c r="I9" s="28">
        <v>65381</v>
      </c>
      <c r="J9" s="28">
        <v>86858</v>
      </c>
      <c r="K9" s="29">
        <v>164896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716</v>
      </c>
      <c r="D15" s="36">
        <v>11797</v>
      </c>
      <c r="E15" s="36">
        <v>3288</v>
      </c>
      <c r="F15" s="35">
        <v>11374</v>
      </c>
      <c r="G15" s="36">
        <v>17935</v>
      </c>
      <c r="H15" s="37">
        <v>17990</v>
      </c>
      <c r="I15" s="36">
        <v>20996</v>
      </c>
      <c r="J15" s="36">
        <v>9500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</v>
      </c>
      <c r="D16" s="20">
        <f t="shared" ref="D16:K16" si="2">SUM(D17:D23)</f>
        <v>105</v>
      </c>
      <c r="E16" s="20">
        <f t="shared" si="2"/>
        <v>1852</v>
      </c>
      <c r="F16" s="21">
        <f t="shared" si="2"/>
        <v>61018</v>
      </c>
      <c r="G16" s="20">
        <f t="shared" si="2"/>
        <v>34447</v>
      </c>
      <c r="H16" s="22">
        <f t="shared" si="2"/>
        <v>30939</v>
      </c>
      <c r="I16" s="20">
        <f t="shared" si="2"/>
        <v>40737</v>
      </c>
      <c r="J16" s="20">
        <f t="shared" si="2"/>
        <v>20556</v>
      </c>
      <c r="K16" s="20">
        <f t="shared" si="2"/>
        <v>20605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77</v>
      </c>
      <c r="E17" s="28">
        <v>1852</v>
      </c>
      <c r="F17" s="27">
        <v>60464</v>
      </c>
      <c r="G17" s="28">
        <v>34253</v>
      </c>
      <c r="H17" s="29">
        <v>30745</v>
      </c>
      <c r="I17" s="28">
        <v>40465</v>
      </c>
      <c r="J17" s="28">
        <v>20464</v>
      </c>
      <c r="K17" s="29">
        <v>20500</v>
      </c>
    </row>
    <row r="18" spans="1:11" s="14" customFormat="1" ht="12.75" customHeight="1" x14ac:dyDescent="0.25">
      <c r="A18" s="25"/>
      <c r="B18" s="26" t="s">
        <v>23</v>
      </c>
      <c r="C18" s="32">
        <v>5</v>
      </c>
      <c r="D18" s="33">
        <v>28</v>
      </c>
      <c r="E18" s="33">
        <v>0</v>
      </c>
      <c r="F18" s="32">
        <v>554</v>
      </c>
      <c r="G18" s="33">
        <v>194</v>
      </c>
      <c r="H18" s="34">
        <v>194</v>
      </c>
      <c r="I18" s="33">
        <v>272</v>
      </c>
      <c r="J18" s="33">
        <v>92</v>
      </c>
      <c r="K18" s="34">
        <v>105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46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309162</v>
      </c>
      <c r="D26" s="46">
        <f t="shared" ref="D26:K26" si="3">+D4+D8+D16+D24</f>
        <v>185566</v>
      </c>
      <c r="E26" s="46">
        <f t="shared" si="3"/>
        <v>185091</v>
      </c>
      <c r="F26" s="47">
        <f t="shared" si="3"/>
        <v>231185</v>
      </c>
      <c r="G26" s="46">
        <f t="shared" si="3"/>
        <v>170155</v>
      </c>
      <c r="H26" s="48">
        <f t="shared" si="3"/>
        <v>170155</v>
      </c>
      <c r="I26" s="46">
        <f t="shared" si="3"/>
        <v>184928</v>
      </c>
      <c r="J26" s="46">
        <f t="shared" si="3"/>
        <v>178343</v>
      </c>
      <c r="K26" s="46">
        <f t="shared" si="3"/>
        <v>252446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387</v>
      </c>
      <c r="F9" s="72">
        <f t="shared" ref="F9:M9" si="1">F10+F19</f>
        <v>474</v>
      </c>
      <c r="G9" s="72">
        <f t="shared" si="1"/>
        <v>469</v>
      </c>
      <c r="H9" s="73">
        <f t="shared" si="1"/>
        <v>434</v>
      </c>
      <c r="I9" s="72">
        <f t="shared" si="1"/>
        <v>434</v>
      </c>
      <c r="J9" s="74">
        <f t="shared" si="1"/>
        <v>434</v>
      </c>
      <c r="K9" s="72">
        <f t="shared" si="1"/>
        <v>477</v>
      </c>
      <c r="L9" s="72">
        <f t="shared" si="1"/>
        <v>534</v>
      </c>
      <c r="M9" s="72">
        <f t="shared" si="1"/>
        <v>562.30200000000002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387</v>
      </c>
      <c r="F10" s="100">
        <f t="shared" ref="F10:M10" si="2">SUM(F11:F13)</f>
        <v>474</v>
      </c>
      <c r="G10" s="100">
        <f t="shared" si="2"/>
        <v>469</v>
      </c>
      <c r="H10" s="101">
        <f t="shared" si="2"/>
        <v>434</v>
      </c>
      <c r="I10" s="100">
        <f t="shared" si="2"/>
        <v>434</v>
      </c>
      <c r="J10" s="102">
        <f t="shared" si="2"/>
        <v>434</v>
      </c>
      <c r="K10" s="100">
        <f t="shared" si="2"/>
        <v>477</v>
      </c>
      <c r="L10" s="100">
        <f t="shared" si="2"/>
        <v>534</v>
      </c>
      <c r="M10" s="100">
        <f t="shared" si="2"/>
        <v>562.30200000000002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150</v>
      </c>
      <c r="F12" s="86">
        <v>68</v>
      </c>
      <c r="G12" s="86">
        <v>94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237</v>
      </c>
      <c r="F13" s="86">
        <v>406</v>
      </c>
      <c r="G13" s="86">
        <v>375</v>
      </c>
      <c r="H13" s="87">
        <v>434</v>
      </c>
      <c r="I13" s="86">
        <v>434</v>
      </c>
      <c r="J13" s="88">
        <v>434</v>
      </c>
      <c r="K13" s="86">
        <v>477</v>
      </c>
      <c r="L13" s="86">
        <v>534</v>
      </c>
      <c r="M13" s="86">
        <v>562.30200000000002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191</v>
      </c>
      <c r="F15" s="79">
        <v>157</v>
      </c>
      <c r="G15" s="79">
        <v>156</v>
      </c>
      <c r="H15" s="80">
        <v>375</v>
      </c>
      <c r="I15" s="79">
        <v>375</v>
      </c>
      <c r="J15" s="81">
        <v>375</v>
      </c>
      <c r="K15" s="79">
        <v>221</v>
      </c>
      <c r="L15" s="79">
        <v>224</v>
      </c>
      <c r="M15" s="81">
        <v>235.87199999999999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46</v>
      </c>
      <c r="F16" s="86">
        <v>249</v>
      </c>
      <c r="G16" s="86">
        <v>219</v>
      </c>
      <c r="H16" s="87">
        <v>59</v>
      </c>
      <c r="I16" s="86">
        <v>59</v>
      </c>
      <c r="J16" s="88">
        <v>59</v>
      </c>
      <c r="K16" s="86">
        <v>216</v>
      </c>
      <c r="L16" s="86">
        <v>270</v>
      </c>
      <c r="M16" s="88">
        <v>284.31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40</v>
      </c>
      <c r="L17" s="86">
        <v>40</v>
      </c>
      <c r="M17" s="88">
        <v>42.12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46</v>
      </c>
      <c r="F31" s="131">
        <f t="shared" ref="F31:M31" si="4">SUM(F32:F34)</f>
        <v>-20</v>
      </c>
      <c r="G31" s="131">
        <f t="shared" si="4"/>
        <v>16</v>
      </c>
      <c r="H31" s="132">
        <f t="shared" si="4"/>
        <v>30</v>
      </c>
      <c r="I31" s="131">
        <f t="shared" si="4"/>
        <v>30</v>
      </c>
      <c r="J31" s="133">
        <f t="shared" si="4"/>
        <v>30</v>
      </c>
      <c r="K31" s="131">
        <f t="shared" si="4"/>
        <v>20</v>
      </c>
      <c r="L31" s="131">
        <f t="shared" si="4"/>
        <v>18</v>
      </c>
      <c r="M31" s="131">
        <f t="shared" si="4"/>
        <v>16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46</v>
      </c>
      <c r="F32" s="79">
        <v>-20</v>
      </c>
      <c r="G32" s="79">
        <v>16</v>
      </c>
      <c r="H32" s="80">
        <v>30</v>
      </c>
      <c r="I32" s="79">
        <v>30</v>
      </c>
      <c r="J32" s="81">
        <v>30</v>
      </c>
      <c r="K32" s="79">
        <v>20</v>
      </c>
      <c r="L32" s="79">
        <v>18</v>
      </c>
      <c r="M32" s="79">
        <v>16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302</v>
      </c>
      <c r="F36" s="72">
        <f t="shared" ref="F36:M36" si="5">SUM(F37:F38)</f>
        <v>160</v>
      </c>
      <c r="G36" s="72">
        <f t="shared" si="5"/>
        <v>530</v>
      </c>
      <c r="H36" s="73">
        <f t="shared" si="5"/>
        <v>300</v>
      </c>
      <c r="I36" s="72">
        <f t="shared" si="5"/>
        <v>300</v>
      </c>
      <c r="J36" s="74">
        <f t="shared" si="5"/>
        <v>300</v>
      </c>
      <c r="K36" s="72">
        <f t="shared" si="5"/>
        <v>480</v>
      </c>
      <c r="L36" s="72">
        <f t="shared" si="5"/>
        <v>560</v>
      </c>
      <c r="M36" s="72">
        <f t="shared" si="5"/>
        <v>589.67999999999995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302</v>
      </c>
      <c r="F38" s="93">
        <v>160</v>
      </c>
      <c r="G38" s="93">
        <v>530</v>
      </c>
      <c r="H38" s="94">
        <v>300</v>
      </c>
      <c r="I38" s="93">
        <v>300</v>
      </c>
      <c r="J38" s="95">
        <v>300</v>
      </c>
      <c r="K38" s="93">
        <v>480</v>
      </c>
      <c r="L38" s="93">
        <v>560</v>
      </c>
      <c r="M38" s="93">
        <v>589.67999999999995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7382</v>
      </c>
      <c r="F39" s="72">
        <v>268554</v>
      </c>
      <c r="G39" s="72">
        <v>14081</v>
      </c>
      <c r="H39" s="73">
        <v>775</v>
      </c>
      <c r="I39" s="72">
        <v>775</v>
      </c>
      <c r="J39" s="74">
        <v>6649</v>
      </c>
      <c r="K39" s="72">
        <v>853</v>
      </c>
      <c r="L39" s="72">
        <v>938</v>
      </c>
      <c r="M39" s="72">
        <v>987.71399999999994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8117</v>
      </c>
      <c r="F40" s="46">
        <f t="shared" ref="F40:M40" si="6">F4+F9+F21+F29+F31+F36+F39</f>
        <v>269168</v>
      </c>
      <c r="G40" s="46">
        <f t="shared" si="6"/>
        <v>15096</v>
      </c>
      <c r="H40" s="47">
        <f t="shared" si="6"/>
        <v>1539</v>
      </c>
      <c r="I40" s="46">
        <f t="shared" si="6"/>
        <v>1539</v>
      </c>
      <c r="J40" s="48">
        <f t="shared" si="6"/>
        <v>7413</v>
      </c>
      <c r="K40" s="46">
        <f t="shared" si="6"/>
        <v>1830</v>
      </c>
      <c r="L40" s="46">
        <f t="shared" si="6"/>
        <v>2050</v>
      </c>
      <c r="M40" s="46">
        <f t="shared" si="6"/>
        <v>2155.6959999999999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265272</v>
      </c>
      <c r="F4" s="72">
        <f t="shared" ref="F4:M4" si="0">F5+F8+F47</f>
        <v>288736</v>
      </c>
      <c r="G4" s="72">
        <f t="shared" si="0"/>
        <v>318562</v>
      </c>
      <c r="H4" s="73">
        <f t="shared" si="0"/>
        <v>368706</v>
      </c>
      <c r="I4" s="72">
        <f t="shared" si="0"/>
        <v>379726</v>
      </c>
      <c r="J4" s="74">
        <f t="shared" si="0"/>
        <v>383114</v>
      </c>
      <c r="K4" s="72">
        <f t="shared" si="0"/>
        <v>399805</v>
      </c>
      <c r="L4" s="72">
        <f t="shared" si="0"/>
        <v>436057</v>
      </c>
      <c r="M4" s="72">
        <f t="shared" si="0"/>
        <v>457316.10800000001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174805</v>
      </c>
      <c r="F5" s="100">
        <f t="shared" ref="F5:M5" si="1">SUM(F6:F7)</f>
        <v>188020</v>
      </c>
      <c r="G5" s="100">
        <f t="shared" si="1"/>
        <v>208272</v>
      </c>
      <c r="H5" s="101">
        <f t="shared" si="1"/>
        <v>250555</v>
      </c>
      <c r="I5" s="100">
        <f t="shared" si="1"/>
        <v>248183</v>
      </c>
      <c r="J5" s="102">
        <f t="shared" si="1"/>
        <v>248129</v>
      </c>
      <c r="K5" s="100">
        <f t="shared" si="1"/>
        <v>289591</v>
      </c>
      <c r="L5" s="100">
        <f t="shared" si="1"/>
        <v>310810</v>
      </c>
      <c r="M5" s="100">
        <f t="shared" si="1"/>
        <v>327381.87300000002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149648</v>
      </c>
      <c r="F6" s="79">
        <v>161750</v>
      </c>
      <c r="G6" s="79">
        <v>181494</v>
      </c>
      <c r="H6" s="80">
        <v>222223</v>
      </c>
      <c r="I6" s="79">
        <v>220922</v>
      </c>
      <c r="J6" s="81">
        <v>220450</v>
      </c>
      <c r="K6" s="79">
        <v>258556</v>
      </c>
      <c r="L6" s="79">
        <v>277847</v>
      </c>
      <c r="M6" s="79">
        <v>292541.12800000003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25157</v>
      </c>
      <c r="F7" s="93">
        <v>26270</v>
      </c>
      <c r="G7" s="93">
        <v>26778</v>
      </c>
      <c r="H7" s="94">
        <v>28332</v>
      </c>
      <c r="I7" s="93">
        <v>27261</v>
      </c>
      <c r="J7" s="95">
        <v>27679</v>
      </c>
      <c r="K7" s="93">
        <v>31035</v>
      </c>
      <c r="L7" s="93">
        <v>32963</v>
      </c>
      <c r="M7" s="93">
        <v>34840.744999999995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90275</v>
      </c>
      <c r="F8" s="100">
        <f t="shared" ref="F8:M8" si="2">SUM(F9:F46)</f>
        <v>100716</v>
      </c>
      <c r="G8" s="100">
        <f t="shared" si="2"/>
        <v>110290</v>
      </c>
      <c r="H8" s="101">
        <f t="shared" si="2"/>
        <v>118151</v>
      </c>
      <c r="I8" s="100">
        <f t="shared" si="2"/>
        <v>131435</v>
      </c>
      <c r="J8" s="102">
        <f t="shared" si="2"/>
        <v>134873</v>
      </c>
      <c r="K8" s="100">
        <f t="shared" si="2"/>
        <v>110214</v>
      </c>
      <c r="L8" s="100">
        <f t="shared" si="2"/>
        <v>125247</v>
      </c>
      <c r="M8" s="100">
        <f t="shared" si="2"/>
        <v>129934.23499999999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189</v>
      </c>
      <c r="F9" s="79">
        <v>12</v>
      </c>
      <c r="G9" s="79">
        <v>5</v>
      </c>
      <c r="H9" s="80">
        <v>244</v>
      </c>
      <c r="I9" s="79">
        <v>712</v>
      </c>
      <c r="J9" s="81">
        <v>712</v>
      </c>
      <c r="K9" s="79">
        <v>329</v>
      </c>
      <c r="L9" s="79">
        <v>347</v>
      </c>
      <c r="M9" s="79">
        <v>368.04899999999998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1545</v>
      </c>
      <c r="F10" s="86">
        <v>2530</v>
      </c>
      <c r="G10" s="86">
        <v>6384</v>
      </c>
      <c r="H10" s="87">
        <v>4540</v>
      </c>
      <c r="I10" s="86">
        <v>3059</v>
      </c>
      <c r="J10" s="88">
        <v>3052</v>
      </c>
      <c r="K10" s="86">
        <v>3925</v>
      </c>
      <c r="L10" s="86">
        <v>4679</v>
      </c>
      <c r="M10" s="86">
        <v>4701.9319999999998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161</v>
      </c>
      <c r="F11" s="86">
        <v>167</v>
      </c>
      <c r="G11" s="86">
        <v>646</v>
      </c>
      <c r="H11" s="87">
        <v>1334</v>
      </c>
      <c r="I11" s="86">
        <v>1749</v>
      </c>
      <c r="J11" s="88">
        <v>1749</v>
      </c>
      <c r="K11" s="86">
        <v>1105</v>
      </c>
      <c r="L11" s="86">
        <v>1126</v>
      </c>
      <c r="M11" s="86">
        <v>1172.42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3278</v>
      </c>
      <c r="F12" s="86">
        <v>3529</v>
      </c>
      <c r="G12" s="86">
        <v>3876</v>
      </c>
      <c r="H12" s="87">
        <v>4300</v>
      </c>
      <c r="I12" s="86">
        <v>4300</v>
      </c>
      <c r="J12" s="88">
        <v>4300</v>
      </c>
      <c r="K12" s="86">
        <v>5675</v>
      </c>
      <c r="L12" s="86">
        <v>6100</v>
      </c>
      <c r="M12" s="86">
        <v>6330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123</v>
      </c>
      <c r="F13" s="86">
        <v>79</v>
      </c>
      <c r="G13" s="86">
        <v>125</v>
      </c>
      <c r="H13" s="87">
        <v>310</v>
      </c>
      <c r="I13" s="86">
        <v>310</v>
      </c>
      <c r="J13" s="88">
        <v>310</v>
      </c>
      <c r="K13" s="86">
        <v>150</v>
      </c>
      <c r="L13" s="86">
        <v>145</v>
      </c>
      <c r="M13" s="86">
        <v>130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436</v>
      </c>
      <c r="F14" s="86">
        <v>334</v>
      </c>
      <c r="G14" s="86">
        <v>1081</v>
      </c>
      <c r="H14" s="87">
        <v>967</v>
      </c>
      <c r="I14" s="86">
        <v>2785</v>
      </c>
      <c r="J14" s="88">
        <v>2827</v>
      </c>
      <c r="K14" s="86">
        <v>1197</v>
      </c>
      <c r="L14" s="86">
        <v>1134</v>
      </c>
      <c r="M14" s="86">
        <v>1144.0070000000001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5213</v>
      </c>
      <c r="F15" s="86">
        <v>5549</v>
      </c>
      <c r="G15" s="86">
        <v>5712</v>
      </c>
      <c r="H15" s="87">
        <v>7052</v>
      </c>
      <c r="I15" s="86">
        <v>6616</v>
      </c>
      <c r="J15" s="88">
        <v>6600</v>
      </c>
      <c r="K15" s="86">
        <v>7657</v>
      </c>
      <c r="L15" s="86">
        <v>7931</v>
      </c>
      <c r="M15" s="86">
        <v>8172.4040000000005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7055</v>
      </c>
      <c r="F16" s="86">
        <v>6849</v>
      </c>
      <c r="G16" s="86">
        <v>6259</v>
      </c>
      <c r="H16" s="87">
        <v>8658</v>
      </c>
      <c r="I16" s="86">
        <v>7965</v>
      </c>
      <c r="J16" s="88">
        <v>7905</v>
      </c>
      <c r="K16" s="86">
        <v>8638</v>
      </c>
      <c r="L16" s="86">
        <v>9399</v>
      </c>
      <c r="M16" s="86">
        <v>9551.1209999999992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14050</v>
      </c>
      <c r="F17" s="86">
        <v>1537</v>
      </c>
      <c r="G17" s="86">
        <v>652</v>
      </c>
      <c r="H17" s="87">
        <v>9639</v>
      </c>
      <c r="I17" s="86">
        <v>6370</v>
      </c>
      <c r="J17" s="88">
        <v>6074</v>
      </c>
      <c r="K17" s="86">
        <v>8051</v>
      </c>
      <c r="L17" s="86">
        <v>16474</v>
      </c>
      <c r="M17" s="86">
        <v>16464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</v>
      </c>
      <c r="F18" s="86">
        <v>20</v>
      </c>
      <c r="G18" s="86">
        <v>175</v>
      </c>
      <c r="H18" s="87">
        <v>0</v>
      </c>
      <c r="I18" s="86">
        <v>446</v>
      </c>
      <c r="J18" s="88">
        <v>686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4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911</v>
      </c>
      <c r="F21" s="86">
        <v>5102</v>
      </c>
      <c r="G21" s="86">
        <v>4799</v>
      </c>
      <c r="H21" s="87">
        <v>7274</v>
      </c>
      <c r="I21" s="86">
        <v>4673</v>
      </c>
      <c r="J21" s="88">
        <v>4709</v>
      </c>
      <c r="K21" s="86">
        <v>3670</v>
      </c>
      <c r="L21" s="86">
        <v>3594</v>
      </c>
      <c r="M21" s="86">
        <v>4637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177</v>
      </c>
      <c r="F22" s="86">
        <v>407</v>
      </c>
      <c r="G22" s="86">
        <v>2653</v>
      </c>
      <c r="H22" s="87">
        <v>5570</v>
      </c>
      <c r="I22" s="86">
        <v>6807</v>
      </c>
      <c r="J22" s="88">
        <v>6660</v>
      </c>
      <c r="K22" s="86">
        <v>1530</v>
      </c>
      <c r="L22" s="86">
        <v>1540</v>
      </c>
      <c r="M22" s="86">
        <v>1540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687</v>
      </c>
      <c r="F23" s="86">
        <v>1031</v>
      </c>
      <c r="G23" s="86">
        <v>193</v>
      </c>
      <c r="H23" s="87">
        <v>663</v>
      </c>
      <c r="I23" s="86">
        <v>376</v>
      </c>
      <c r="J23" s="88">
        <v>376</v>
      </c>
      <c r="K23" s="86">
        <v>551</v>
      </c>
      <c r="L23" s="86">
        <v>685</v>
      </c>
      <c r="M23" s="86">
        <v>701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31</v>
      </c>
      <c r="F24" s="86">
        <v>13</v>
      </c>
      <c r="G24" s="86">
        <v>33</v>
      </c>
      <c r="H24" s="87">
        <v>54</v>
      </c>
      <c r="I24" s="86">
        <v>28</v>
      </c>
      <c r="J24" s="88">
        <v>28</v>
      </c>
      <c r="K24" s="86">
        <v>74</v>
      </c>
      <c r="L24" s="86">
        <v>74</v>
      </c>
      <c r="M24" s="86">
        <v>73.537000000000006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3261</v>
      </c>
      <c r="G25" s="86">
        <v>4343</v>
      </c>
      <c r="H25" s="87">
        <v>2750</v>
      </c>
      <c r="I25" s="86">
        <v>4292</v>
      </c>
      <c r="J25" s="88">
        <v>4292</v>
      </c>
      <c r="K25" s="86">
        <v>5173</v>
      </c>
      <c r="L25" s="86">
        <v>4792</v>
      </c>
      <c r="M25" s="86">
        <v>4718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4</v>
      </c>
      <c r="J27" s="88">
        <v>254</v>
      </c>
      <c r="K27" s="86">
        <v>250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59</v>
      </c>
      <c r="G29" s="86">
        <v>71</v>
      </c>
      <c r="H29" s="87">
        <v>126</v>
      </c>
      <c r="I29" s="86">
        <v>121</v>
      </c>
      <c r="J29" s="88">
        <v>121</v>
      </c>
      <c r="K29" s="86">
        <v>136</v>
      </c>
      <c r="L29" s="86">
        <v>153</v>
      </c>
      <c r="M29" s="86">
        <v>165.37100000000001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12</v>
      </c>
      <c r="G30" s="86">
        <v>17</v>
      </c>
      <c r="H30" s="87">
        <v>150</v>
      </c>
      <c r="I30" s="86">
        <v>148</v>
      </c>
      <c r="J30" s="88">
        <v>148</v>
      </c>
      <c r="K30" s="86">
        <v>150</v>
      </c>
      <c r="L30" s="86">
        <v>150</v>
      </c>
      <c r="M30" s="86">
        <v>150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212</v>
      </c>
      <c r="F31" s="86">
        <v>184</v>
      </c>
      <c r="G31" s="86">
        <v>180</v>
      </c>
      <c r="H31" s="87">
        <v>272</v>
      </c>
      <c r="I31" s="86">
        <v>259</v>
      </c>
      <c r="J31" s="88">
        <v>313</v>
      </c>
      <c r="K31" s="86">
        <v>382</v>
      </c>
      <c r="L31" s="86">
        <v>348</v>
      </c>
      <c r="M31" s="86">
        <v>323.75599999999997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1728</v>
      </c>
      <c r="F32" s="86">
        <v>4824</v>
      </c>
      <c r="G32" s="86">
        <v>922</v>
      </c>
      <c r="H32" s="87">
        <v>3740</v>
      </c>
      <c r="I32" s="86">
        <v>2899</v>
      </c>
      <c r="J32" s="88">
        <v>2575</v>
      </c>
      <c r="K32" s="86">
        <v>2644</v>
      </c>
      <c r="L32" s="86">
        <v>2640</v>
      </c>
      <c r="M32" s="86">
        <v>3143.2649999999999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67</v>
      </c>
      <c r="F33" s="86">
        <v>197</v>
      </c>
      <c r="G33" s="86">
        <v>421</v>
      </c>
      <c r="H33" s="87">
        <v>294</v>
      </c>
      <c r="I33" s="86">
        <v>85</v>
      </c>
      <c r="J33" s="88">
        <v>85</v>
      </c>
      <c r="K33" s="86">
        <v>372</v>
      </c>
      <c r="L33" s="86">
        <v>451</v>
      </c>
      <c r="M33" s="86">
        <v>462.79500000000002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288</v>
      </c>
      <c r="H36" s="87">
        <v>0</v>
      </c>
      <c r="I36" s="86">
        <v>5</v>
      </c>
      <c r="J36" s="88">
        <v>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263</v>
      </c>
      <c r="F37" s="86">
        <v>520</v>
      </c>
      <c r="G37" s="86">
        <v>89</v>
      </c>
      <c r="H37" s="87">
        <v>770</v>
      </c>
      <c r="I37" s="86">
        <v>689</v>
      </c>
      <c r="J37" s="88">
        <v>516</v>
      </c>
      <c r="K37" s="86">
        <v>495</v>
      </c>
      <c r="L37" s="86">
        <v>760</v>
      </c>
      <c r="M37" s="86">
        <v>803.58299999999997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831</v>
      </c>
      <c r="F38" s="86">
        <v>999</v>
      </c>
      <c r="G38" s="86">
        <v>1423</v>
      </c>
      <c r="H38" s="87">
        <v>1731</v>
      </c>
      <c r="I38" s="86">
        <v>1873</v>
      </c>
      <c r="J38" s="88">
        <v>1820</v>
      </c>
      <c r="K38" s="86">
        <v>1727</v>
      </c>
      <c r="L38" s="86">
        <v>1804</v>
      </c>
      <c r="M38" s="86">
        <v>1819.3810000000001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18571</v>
      </c>
      <c r="F39" s="86">
        <v>19588</v>
      </c>
      <c r="G39" s="86">
        <v>19555</v>
      </c>
      <c r="H39" s="87">
        <v>20224</v>
      </c>
      <c r="I39" s="86">
        <v>20489</v>
      </c>
      <c r="J39" s="88">
        <v>20479</v>
      </c>
      <c r="K39" s="86">
        <v>21379</v>
      </c>
      <c r="L39" s="86">
        <v>21403</v>
      </c>
      <c r="M39" s="86">
        <v>21579.814999999999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25657</v>
      </c>
      <c r="F40" s="86">
        <v>34382</v>
      </c>
      <c r="G40" s="86">
        <v>33574</v>
      </c>
      <c r="H40" s="87">
        <v>18242</v>
      </c>
      <c r="I40" s="86">
        <v>23581</v>
      </c>
      <c r="J40" s="88">
        <v>27523</v>
      </c>
      <c r="K40" s="86">
        <v>13177</v>
      </c>
      <c r="L40" s="86">
        <v>13504</v>
      </c>
      <c r="M40" s="86">
        <v>15265.060000000001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</v>
      </c>
      <c r="F41" s="86">
        <v>54</v>
      </c>
      <c r="G41" s="86">
        <v>121</v>
      </c>
      <c r="H41" s="87">
        <v>230</v>
      </c>
      <c r="I41" s="86">
        <v>822</v>
      </c>
      <c r="J41" s="88">
        <v>822</v>
      </c>
      <c r="K41" s="86">
        <v>210</v>
      </c>
      <c r="L41" s="86">
        <v>230</v>
      </c>
      <c r="M41" s="86">
        <v>215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5544</v>
      </c>
      <c r="F42" s="86">
        <v>7420</v>
      </c>
      <c r="G42" s="86">
        <v>13299</v>
      </c>
      <c r="H42" s="87">
        <v>12845</v>
      </c>
      <c r="I42" s="86">
        <v>17002</v>
      </c>
      <c r="J42" s="88">
        <v>16958</v>
      </c>
      <c r="K42" s="86">
        <v>15564</v>
      </c>
      <c r="L42" s="86">
        <v>18853</v>
      </c>
      <c r="M42" s="86">
        <v>19467.37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462</v>
      </c>
      <c r="F43" s="86">
        <v>249</v>
      </c>
      <c r="G43" s="86">
        <v>437</v>
      </c>
      <c r="H43" s="87">
        <v>2770</v>
      </c>
      <c r="I43" s="86">
        <v>2450</v>
      </c>
      <c r="J43" s="88">
        <v>2450</v>
      </c>
      <c r="K43" s="86">
        <v>2877</v>
      </c>
      <c r="L43" s="86">
        <v>2810</v>
      </c>
      <c r="M43" s="86">
        <v>2770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556</v>
      </c>
      <c r="F44" s="86">
        <v>621</v>
      </c>
      <c r="G44" s="86">
        <v>1157</v>
      </c>
      <c r="H44" s="87">
        <v>1321</v>
      </c>
      <c r="I44" s="86">
        <v>2124</v>
      </c>
      <c r="J44" s="88">
        <v>2124</v>
      </c>
      <c r="K44" s="86">
        <v>1309</v>
      </c>
      <c r="L44" s="86">
        <v>1342</v>
      </c>
      <c r="M44" s="86">
        <v>1410.3689999999999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2505</v>
      </c>
      <c r="F45" s="86">
        <v>1187</v>
      </c>
      <c r="G45" s="86">
        <v>1772</v>
      </c>
      <c r="H45" s="87">
        <v>1981</v>
      </c>
      <c r="I45" s="86">
        <v>7893</v>
      </c>
      <c r="J45" s="88">
        <v>7893</v>
      </c>
      <c r="K45" s="86">
        <v>1717</v>
      </c>
      <c r="L45" s="86">
        <v>2679</v>
      </c>
      <c r="M45" s="86">
        <v>2555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28</v>
      </c>
      <c r="H46" s="94">
        <v>100</v>
      </c>
      <c r="I46" s="93">
        <v>503</v>
      </c>
      <c r="J46" s="95">
        <v>503</v>
      </c>
      <c r="K46" s="93">
        <v>100</v>
      </c>
      <c r="L46" s="93">
        <v>100</v>
      </c>
      <c r="M46" s="93">
        <v>100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192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108</v>
      </c>
      <c r="J47" s="102">
        <f t="shared" si="3"/>
        <v>112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192</v>
      </c>
      <c r="F48" s="79">
        <v>0</v>
      </c>
      <c r="G48" s="79">
        <v>0</v>
      </c>
      <c r="H48" s="80">
        <v>0</v>
      </c>
      <c r="I48" s="79">
        <v>108</v>
      </c>
      <c r="J48" s="81">
        <v>112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2784369</v>
      </c>
      <c r="F51" s="72">
        <f t="shared" ref="F51:M51" si="4">F52+F59+F62+F63+F64+F72+F73</f>
        <v>2729402</v>
      </c>
      <c r="G51" s="72">
        <f t="shared" si="4"/>
        <v>3044821</v>
      </c>
      <c r="H51" s="73">
        <f t="shared" si="4"/>
        <v>3099239</v>
      </c>
      <c r="I51" s="72">
        <f t="shared" si="4"/>
        <v>3152247</v>
      </c>
      <c r="J51" s="74">
        <f t="shared" si="4"/>
        <v>3152309</v>
      </c>
      <c r="K51" s="72">
        <f t="shared" si="4"/>
        <v>3087469</v>
      </c>
      <c r="L51" s="72">
        <f t="shared" si="4"/>
        <v>3195486</v>
      </c>
      <c r="M51" s="72">
        <f t="shared" si="4"/>
        <v>3425961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353589</v>
      </c>
      <c r="F52" s="79">
        <f t="shared" ref="F52:M52" si="5">F53+F56</f>
        <v>85678</v>
      </c>
      <c r="G52" s="79">
        <f t="shared" si="5"/>
        <v>221451</v>
      </c>
      <c r="H52" s="80">
        <f t="shared" si="5"/>
        <v>168376</v>
      </c>
      <c r="I52" s="79">
        <f t="shared" si="5"/>
        <v>198044</v>
      </c>
      <c r="J52" s="81">
        <f t="shared" si="5"/>
        <v>198051</v>
      </c>
      <c r="K52" s="79">
        <f t="shared" si="5"/>
        <v>102335</v>
      </c>
      <c r="L52" s="79">
        <f t="shared" si="5"/>
        <v>127347</v>
      </c>
      <c r="M52" s="79">
        <f t="shared" si="5"/>
        <v>202995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57</v>
      </c>
      <c r="F53" s="93">
        <f t="shared" ref="F53:M53" si="6">SUM(F54:F55)</f>
        <v>62</v>
      </c>
      <c r="G53" s="93">
        <f t="shared" si="6"/>
        <v>145</v>
      </c>
      <c r="H53" s="94">
        <f t="shared" si="6"/>
        <v>250</v>
      </c>
      <c r="I53" s="93">
        <f t="shared" si="6"/>
        <v>130</v>
      </c>
      <c r="J53" s="95">
        <f t="shared" si="6"/>
        <v>130</v>
      </c>
      <c r="K53" s="93">
        <f t="shared" si="6"/>
        <v>265</v>
      </c>
      <c r="L53" s="93">
        <f t="shared" si="6"/>
        <v>280</v>
      </c>
      <c r="M53" s="93">
        <f t="shared" si="6"/>
        <v>295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57</v>
      </c>
      <c r="F55" s="93">
        <v>62</v>
      </c>
      <c r="G55" s="93">
        <v>145</v>
      </c>
      <c r="H55" s="94">
        <v>250</v>
      </c>
      <c r="I55" s="93">
        <v>130</v>
      </c>
      <c r="J55" s="95">
        <v>130</v>
      </c>
      <c r="K55" s="93">
        <v>265</v>
      </c>
      <c r="L55" s="93">
        <v>280</v>
      </c>
      <c r="M55" s="93">
        <v>295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353532</v>
      </c>
      <c r="F56" s="100">
        <f t="shared" ref="F56:M56" si="7">SUM(F57:F58)</f>
        <v>85616</v>
      </c>
      <c r="G56" s="100">
        <f t="shared" si="7"/>
        <v>221306</v>
      </c>
      <c r="H56" s="101">
        <f t="shared" si="7"/>
        <v>168126</v>
      </c>
      <c r="I56" s="100">
        <f t="shared" si="7"/>
        <v>197914</v>
      </c>
      <c r="J56" s="102">
        <f t="shared" si="7"/>
        <v>197921</v>
      </c>
      <c r="K56" s="100">
        <f t="shared" si="7"/>
        <v>102070</v>
      </c>
      <c r="L56" s="100">
        <f t="shared" si="7"/>
        <v>127067</v>
      </c>
      <c r="M56" s="100">
        <f t="shared" si="7"/>
        <v>202700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353532</v>
      </c>
      <c r="F57" s="79">
        <v>85616</v>
      </c>
      <c r="G57" s="79">
        <v>221306</v>
      </c>
      <c r="H57" s="80">
        <v>168126</v>
      </c>
      <c r="I57" s="79">
        <v>197914</v>
      </c>
      <c r="J57" s="81">
        <v>197921</v>
      </c>
      <c r="K57" s="79">
        <v>102070</v>
      </c>
      <c r="L57" s="79">
        <v>127067</v>
      </c>
      <c r="M57" s="79">
        <v>202700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134477</v>
      </c>
      <c r="H59" s="101">
        <f t="shared" si="8"/>
        <v>220408</v>
      </c>
      <c r="I59" s="100">
        <f t="shared" si="8"/>
        <v>175447</v>
      </c>
      <c r="J59" s="102">
        <f t="shared" si="8"/>
        <v>175447</v>
      </c>
      <c r="K59" s="100">
        <f t="shared" si="8"/>
        <v>20000</v>
      </c>
      <c r="L59" s="100">
        <f t="shared" si="8"/>
        <v>25000</v>
      </c>
      <c r="M59" s="100">
        <f t="shared" si="8"/>
        <v>30000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134477</v>
      </c>
      <c r="H61" s="94">
        <v>220408</v>
      </c>
      <c r="I61" s="93">
        <v>175447</v>
      </c>
      <c r="J61" s="95">
        <v>175447</v>
      </c>
      <c r="K61" s="93">
        <v>20000</v>
      </c>
      <c r="L61" s="93">
        <v>25000</v>
      </c>
      <c r="M61" s="93">
        <v>30000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2430780</v>
      </c>
      <c r="F73" s="86">
        <f t="shared" ref="F73:M73" si="12">SUM(F74:F75)</f>
        <v>2643724</v>
      </c>
      <c r="G73" s="86">
        <f t="shared" si="12"/>
        <v>2688893</v>
      </c>
      <c r="H73" s="87">
        <f t="shared" si="12"/>
        <v>2710455</v>
      </c>
      <c r="I73" s="86">
        <f t="shared" si="12"/>
        <v>2778756</v>
      </c>
      <c r="J73" s="88">
        <f t="shared" si="12"/>
        <v>2778811</v>
      </c>
      <c r="K73" s="86">
        <f t="shared" si="12"/>
        <v>2965134</v>
      </c>
      <c r="L73" s="86">
        <f t="shared" si="12"/>
        <v>3043139</v>
      </c>
      <c r="M73" s="86">
        <f t="shared" si="12"/>
        <v>3192966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2169</v>
      </c>
      <c r="F74" s="79">
        <v>12300</v>
      </c>
      <c r="G74" s="79">
        <v>3168</v>
      </c>
      <c r="H74" s="80">
        <v>2209</v>
      </c>
      <c r="I74" s="79">
        <v>10574</v>
      </c>
      <c r="J74" s="81">
        <v>10629</v>
      </c>
      <c r="K74" s="79">
        <v>796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2428611</v>
      </c>
      <c r="F75" s="93">
        <v>2631424</v>
      </c>
      <c r="G75" s="93">
        <v>2685725</v>
      </c>
      <c r="H75" s="94">
        <v>2708246</v>
      </c>
      <c r="I75" s="93">
        <v>2768182</v>
      </c>
      <c r="J75" s="95">
        <v>2768182</v>
      </c>
      <c r="K75" s="93">
        <v>2964338</v>
      </c>
      <c r="L75" s="93">
        <v>3043139</v>
      </c>
      <c r="M75" s="93">
        <v>3192966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30293</v>
      </c>
      <c r="F77" s="72">
        <f t="shared" ref="F77:M77" si="13">F78+F81+F84+F85+F86+F87+F88</f>
        <v>15054</v>
      </c>
      <c r="G77" s="72">
        <f t="shared" si="13"/>
        <v>14324</v>
      </c>
      <c r="H77" s="73">
        <f t="shared" si="13"/>
        <v>82731</v>
      </c>
      <c r="I77" s="72">
        <f t="shared" si="13"/>
        <v>59397</v>
      </c>
      <c r="J77" s="74">
        <f t="shared" si="13"/>
        <v>55899</v>
      </c>
      <c r="K77" s="72">
        <f t="shared" si="13"/>
        <v>113008</v>
      </c>
      <c r="L77" s="72">
        <f t="shared" si="13"/>
        <v>24490</v>
      </c>
      <c r="M77" s="72">
        <f t="shared" si="13"/>
        <v>24536.826000000001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27477</v>
      </c>
      <c r="F78" s="100">
        <f t="shared" ref="F78:M78" si="14">SUM(F79:F80)</f>
        <v>11099</v>
      </c>
      <c r="G78" s="100">
        <f t="shared" si="14"/>
        <v>2861</v>
      </c>
      <c r="H78" s="101">
        <f t="shared" si="14"/>
        <v>75464</v>
      </c>
      <c r="I78" s="100">
        <f t="shared" si="14"/>
        <v>49145</v>
      </c>
      <c r="J78" s="102">
        <f t="shared" si="14"/>
        <v>45637</v>
      </c>
      <c r="K78" s="100">
        <f t="shared" si="14"/>
        <v>105135</v>
      </c>
      <c r="L78" s="100">
        <f t="shared" si="14"/>
        <v>20464</v>
      </c>
      <c r="M78" s="100">
        <f t="shared" si="14"/>
        <v>20500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77</v>
      </c>
      <c r="G79" s="79">
        <v>1852</v>
      </c>
      <c r="H79" s="80">
        <v>60464</v>
      </c>
      <c r="I79" s="79">
        <v>34253</v>
      </c>
      <c r="J79" s="81">
        <v>30745</v>
      </c>
      <c r="K79" s="79">
        <v>40465</v>
      </c>
      <c r="L79" s="79">
        <v>20464</v>
      </c>
      <c r="M79" s="79">
        <v>20500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27477</v>
      </c>
      <c r="F80" s="93">
        <v>11022</v>
      </c>
      <c r="G80" s="93">
        <v>1009</v>
      </c>
      <c r="H80" s="94">
        <v>15000</v>
      </c>
      <c r="I80" s="93">
        <v>14892</v>
      </c>
      <c r="J80" s="95">
        <v>14892</v>
      </c>
      <c r="K80" s="93">
        <v>64670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2537</v>
      </c>
      <c r="F81" s="86">
        <f t="shared" ref="F81:M81" si="15">SUM(F82:F83)</f>
        <v>3955</v>
      </c>
      <c r="G81" s="86">
        <f t="shared" si="15"/>
        <v>11128</v>
      </c>
      <c r="H81" s="87">
        <f t="shared" si="15"/>
        <v>7267</v>
      </c>
      <c r="I81" s="86">
        <f t="shared" si="15"/>
        <v>10052</v>
      </c>
      <c r="J81" s="88">
        <f t="shared" si="15"/>
        <v>10040</v>
      </c>
      <c r="K81" s="86">
        <f t="shared" si="15"/>
        <v>7873</v>
      </c>
      <c r="L81" s="86">
        <f t="shared" si="15"/>
        <v>4026</v>
      </c>
      <c r="M81" s="86">
        <f t="shared" si="15"/>
        <v>4036.826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1846</v>
      </c>
      <c r="F82" s="79">
        <v>2018</v>
      </c>
      <c r="G82" s="79">
        <v>9250</v>
      </c>
      <c r="H82" s="80">
        <v>2118</v>
      </c>
      <c r="I82" s="79">
        <v>4618</v>
      </c>
      <c r="J82" s="81">
        <v>6518</v>
      </c>
      <c r="K82" s="79">
        <v>2896</v>
      </c>
      <c r="L82" s="79">
        <v>1000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691</v>
      </c>
      <c r="F83" s="93">
        <v>1937</v>
      </c>
      <c r="G83" s="93">
        <v>1878</v>
      </c>
      <c r="H83" s="94">
        <v>5149</v>
      </c>
      <c r="I83" s="93">
        <v>5434</v>
      </c>
      <c r="J83" s="95">
        <v>3522</v>
      </c>
      <c r="K83" s="93">
        <v>4977</v>
      </c>
      <c r="L83" s="93">
        <v>3026</v>
      </c>
      <c r="M83" s="93">
        <v>3036.826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279</v>
      </c>
      <c r="F88" s="86">
        <v>0</v>
      </c>
      <c r="G88" s="86">
        <v>335</v>
      </c>
      <c r="H88" s="87">
        <v>0</v>
      </c>
      <c r="I88" s="86">
        <v>200</v>
      </c>
      <c r="J88" s="88">
        <v>222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9303</v>
      </c>
      <c r="F90" s="72">
        <v>9303</v>
      </c>
      <c r="G90" s="72">
        <v>64</v>
      </c>
      <c r="H90" s="73">
        <v>0</v>
      </c>
      <c r="I90" s="72">
        <v>0</v>
      </c>
      <c r="J90" s="74">
        <v>48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3089237</v>
      </c>
      <c r="F92" s="46">
        <f t="shared" ref="F92:M92" si="16">F4+F51+F77+F90</f>
        <v>3042495</v>
      </c>
      <c r="G92" s="46">
        <f t="shared" si="16"/>
        <v>3377771</v>
      </c>
      <c r="H92" s="47">
        <f t="shared" si="16"/>
        <v>3550676</v>
      </c>
      <c r="I92" s="46">
        <f t="shared" si="16"/>
        <v>3591370</v>
      </c>
      <c r="J92" s="48">
        <f t="shared" si="16"/>
        <v>3591370</v>
      </c>
      <c r="K92" s="46">
        <f t="shared" si="16"/>
        <v>3600282</v>
      </c>
      <c r="L92" s="46">
        <f t="shared" si="16"/>
        <v>3656033</v>
      </c>
      <c r="M92" s="46">
        <f t="shared" si="16"/>
        <v>3907813.9339999999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109407</v>
      </c>
      <c r="F4" s="72">
        <f t="shared" ref="F4:M4" si="0">F5+F8+F47</f>
        <v>120448</v>
      </c>
      <c r="G4" s="72">
        <f t="shared" si="0"/>
        <v>138463</v>
      </c>
      <c r="H4" s="73">
        <f t="shared" si="0"/>
        <v>132790</v>
      </c>
      <c r="I4" s="72">
        <f t="shared" si="0"/>
        <v>156177</v>
      </c>
      <c r="J4" s="74">
        <f t="shared" si="0"/>
        <v>156129</v>
      </c>
      <c r="K4" s="72">
        <f t="shared" si="0"/>
        <v>178168</v>
      </c>
      <c r="L4" s="72">
        <f t="shared" si="0"/>
        <v>188376</v>
      </c>
      <c r="M4" s="72">
        <f t="shared" si="0"/>
        <v>198547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61011</v>
      </c>
      <c r="F5" s="100">
        <f t="shared" ref="F5:M5" si="1">SUM(F6:F7)</f>
        <v>65190</v>
      </c>
      <c r="G5" s="100">
        <f t="shared" si="1"/>
        <v>76102</v>
      </c>
      <c r="H5" s="101">
        <f t="shared" si="1"/>
        <v>80268</v>
      </c>
      <c r="I5" s="100">
        <f t="shared" si="1"/>
        <v>91377</v>
      </c>
      <c r="J5" s="102">
        <f t="shared" si="1"/>
        <v>91377</v>
      </c>
      <c r="K5" s="100">
        <f t="shared" si="1"/>
        <v>107989</v>
      </c>
      <c r="L5" s="100">
        <f t="shared" si="1"/>
        <v>116774</v>
      </c>
      <c r="M5" s="100">
        <f t="shared" si="1"/>
        <v>125925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52045</v>
      </c>
      <c r="F6" s="79">
        <v>55341</v>
      </c>
      <c r="G6" s="79">
        <v>64987</v>
      </c>
      <c r="H6" s="80">
        <v>70551</v>
      </c>
      <c r="I6" s="79">
        <v>80411</v>
      </c>
      <c r="J6" s="81">
        <v>80411</v>
      </c>
      <c r="K6" s="79">
        <v>94394</v>
      </c>
      <c r="L6" s="79">
        <v>102394</v>
      </c>
      <c r="M6" s="79">
        <v>110683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8966</v>
      </c>
      <c r="F7" s="93">
        <v>9849</v>
      </c>
      <c r="G7" s="93">
        <v>11115</v>
      </c>
      <c r="H7" s="94">
        <v>9717</v>
      </c>
      <c r="I7" s="93">
        <v>10966</v>
      </c>
      <c r="J7" s="95">
        <v>10966</v>
      </c>
      <c r="K7" s="93">
        <v>13595</v>
      </c>
      <c r="L7" s="93">
        <v>14380</v>
      </c>
      <c r="M7" s="93">
        <v>15242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48396</v>
      </c>
      <c r="F8" s="100">
        <f t="shared" ref="F8:M8" si="2">SUM(F9:F46)</f>
        <v>55258</v>
      </c>
      <c r="G8" s="100">
        <f t="shared" si="2"/>
        <v>62361</v>
      </c>
      <c r="H8" s="101">
        <f t="shared" si="2"/>
        <v>52522</v>
      </c>
      <c r="I8" s="100">
        <f t="shared" si="2"/>
        <v>64800</v>
      </c>
      <c r="J8" s="102">
        <f t="shared" si="2"/>
        <v>64748</v>
      </c>
      <c r="K8" s="100">
        <f t="shared" si="2"/>
        <v>70179</v>
      </c>
      <c r="L8" s="100">
        <f t="shared" si="2"/>
        <v>71602</v>
      </c>
      <c r="M8" s="100">
        <f t="shared" si="2"/>
        <v>72622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84</v>
      </c>
      <c r="F9" s="79">
        <v>9</v>
      </c>
      <c r="G9" s="79">
        <v>5</v>
      </c>
      <c r="H9" s="80">
        <v>73</v>
      </c>
      <c r="I9" s="79">
        <v>266</v>
      </c>
      <c r="J9" s="81">
        <v>266</v>
      </c>
      <c r="K9" s="79">
        <v>95</v>
      </c>
      <c r="L9" s="79">
        <v>107</v>
      </c>
      <c r="M9" s="79">
        <v>111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842</v>
      </c>
      <c r="F10" s="86">
        <v>1975</v>
      </c>
      <c r="G10" s="86">
        <v>4417</v>
      </c>
      <c r="H10" s="87">
        <v>2600</v>
      </c>
      <c r="I10" s="86">
        <v>1213</v>
      </c>
      <c r="J10" s="88">
        <v>1213</v>
      </c>
      <c r="K10" s="86">
        <v>2390</v>
      </c>
      <c r="L10" s="86">
        <v>2370</v>
      </c>
      <c r="M10" s="86">
        <v>2352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130</v>
      </c>
      <c r="F11" s="86">
        <v>62</v>
      </c>
      <c r="G11" s="86">
        <v>164</v>
      </c>
      <c r="H11" s="87">
        <v>56</v>
      </c>
      <c r="I11" s="86">
        <v>918</v>
      </c>
      <c r="J11" s="88">
        <v>918</v>
      </c>
      <c r="K11" s="86">
        <v>327</v>
      </c>
      <c r="L11" s="86">
        <v>323</v>
      </c>
      <c r="M11" s="86">
        <v>347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3278</v>
      </c>
      <c r="F12" s="86">
        <v>3529</v>
      </c>
      <c r="G12" s="86">
        <v>3876</v>
      </c>
      <c r="H12" s="87">
        <v>4300</v>
      </c>
      <c r="I12" s="86">
        <v>4300</v>
      </c>
      <c r="J12" s="88">
        <v>4300</v>
      </c>
      <c r="K12" s="86">
        <v>5675</v>
      </c>
      <c r="L12" s="86">
        <v>6100</v>
      </c>
      <c r="M12" s="86">
        <v>6330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123</v>
      </c>
      <c r="F13" s="86">
        <v>79</v>
      </c>
      <c r="G13" s="86">
        <v>125</v>
      </c>
      <c r="H13" s="87">
        <v>310</v>
      </c>
      <c r="I13" s="86">
        <v>310</v>
      </c>
      <c r="J13" s="88">
        <v>310</v>
      </c>
      <c r="K13" s="86">
        <v>150</v>
      </c>
      <c r="L13" s="86">
        <v>145</v>
      </c>
      <c r="M13" s="86">
        <v>130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209</v>
      </c>
      <c r="F14" s="86">
        <v>102</v>
      </c>
      <c r="G14" s="86">
        <v>437</v>
      </c>
      <c r="H14" s="87">
        <v>180</v>
      </c>
      <c r="I14" s="86">
        <v>325</v>
      </c>
      <c r="J14" s="88">
        <v>325</v>
      </c>
      <c r="K14" s="86">
        <v>394</v>
      </c>
      <c r="L14" s="86">
        <v>320</v>
      </c>
      <c r="M14" s="86">
        <v>313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3950</v>
      </c>
      <c r="F15" s="86">
        <v>4074</v>
      </c>
      <c r="G15" s="86">
        <v>3933</v>
      </c>
      <c r="H15" s="87">
        <v>4450</v>
      </c>
      <c r="I15" s="86">
        <v>4664</v>
      </c>
      <c r="J15" s="88">
        <v>4664</v>
      </c>
      <c r="K15" s="86">
        <v>5158</v>
      </c>
      <c r="L15" s="86">
        <v>5370</v>
      </c>
      <c r="M15" s="86">
        <v>5488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6630</v>
      </c>
      <c r="F16" s="86">
        <v>6024</v>
      </c>
      <c r="G16" s="86">
        <v>5439</v>
      </c>
      <c r="H16" s="87">
        <v>0</v>
      </c>
      <c r="I16" s="86">
        <v>7061</v>
      </c>
      <c r="J16" s="88">
        <v>7061</v>
      </c>
      <c r="K16" s="86">
        <v>7811</v>
      </c>
      <c r="L16" s="86">
        <v>8562</v>
      </c>
      <c r="M16" s="86">
        <v>8674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1799</v>
      </c>
      <c r="F17" s="86">
        <v>146</v>
      </c>
      <c r="G17" s="86">
        <v>208</v>
      </c>
      <c r="H17" s="87">
        <v>220</v>
      </c>
      <c r="I17" s="86">
        <v>726</v>
      </c>
      <c r="J17" s="88">
        <v>674</v>
      </c>
      <c r="K17" s="86">
        <v>376</v>
      </c>
      <c r="L17" s="86">
        <v>276</v>
      </c>
      <c r="M17" s="86">
        <v>245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541</v>
      </c>
      <c r="F21" s="86">
        <v>4230</v>
      </c>
      <c r="G21" s="86">
        <v>4091</v>
      </c>
      <c r="H21" s="87">
        <v>1800</v>
      </c>
      <c r="I21" s="86">
        <v>3213</v>
      </c>
      <c r="J21" s="88">
        <v>3213</v>
      </c>
      <c r="K21" s="86">
        <v>2150</v>
      </c>
      <c r="L21" s="86">
        <v>2200</v>
      </c>
      <c r="M21" s="86">
        <v>2368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64</v>
      </c>
      <c r="G22" s="86">
        <v>454</v>
      </c>
      <c r="H22" s="87">
        <v>500</v>
      </c>
      <c r="I22" s="86">
        <v>243</v>
      </c>
      <c r="J22" s="88">
        <v>243</v>
      </c>
      <c r="K22" s="86">
        <v>450</v>
      </c>
      <c r="L22" s="86">
        <v>460</v>
      </c>
      <c r="M22" s="86">
        <v>460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556</v>
      </c>
      <c r="F23" s="86">
        <v>790</v>
      </c>
      <c r="G23" s="86">
        <v>190</v>
      </c>
      <c r="H23" s="87">
        <v>588</v>
      </c>
      <c r="I23" s="86">
        <v>376</v>
      </c>
      <c r="J23" s="88">
        <v>376</v>
      </c>
      <c r="K23" s="86">
        <v>551</v>
      </c>
      <c r="L23" s="86">
        <v>685</v>
      </c>
      <c r="M23" s="86">
        <v>701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24</v>
      </c>
      <c r="F24" s="86">
        <v>12</v>
      </c>
      <c r="G24" s="86">
        <v>0</v>
      </c>
      <c r="H24" s="87">
        <v>20</v>
      </c>
      <c r="I24" s="86">
        <v>6</v>
      </c>
      <c r="J24" s="88">
        <v>6</v>
      </c>
      <c r="K24" s="86">
        <v>35</v>
      </c>
      <c r="L24" s="86">
        <v>30</v>
      </c>
      <c r="M24" s="86">
        <v>27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3261</v>
      </c>
      <c r="G25" s="86">
        <v>4343</v>
      </c>
      <c r="H25" s="87">
        <v>2750</v>
      </c>
      <c r="I25" s="86">
        <v>4292</v>
      </c>
      <c r="J25" s="88">
        <v>4292</v>
      </c>
      <c r="K25" s="86">
        <v>5173</v>
      </c>
      <c r="L25" s="86">
        <v>4792</v>
      </c>
      <c r="M25" s="86">
        <v>4718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</v>
      </c>
      <c r="F29" s="86">
        <v>47</v>
      </c>
      <c r="G29" s="86">
        <v>54</v>
      </c>
      <c r="H29" s="87">
        <v>82</v>
      </c>
      <c r="I29" s="86">
        <v>86</v>
      </c>
      <c r="J29" s="88">
        <v>86</v>
      </c>
      <c r="K29" s="86">
        <v>109</v>
      </c>
      <c r="L29" s="86">
        <v>130</v>
      </c>
      <c r="M29" s="86">
        <v>141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148</v>
      </c>
      <c r="F31" s="86">
        <v>177</v>
      </c>
      <c r="G31" s="86">
        <v>152</v>
      </c>
      <c r="H31" s="87">
        <v>184</v>
      </c>
      <c r="I31" s="86">
        <v>187</v>
      </c>
      <c r="J31" s="88">
        <v>241</v>
      </c>
      <c r="K31" s="86">
        <v>241</v>
      </c>
      <c r="L31" s="86">
        <v>198</v>
      </c>
      <c r="M31" s="86">
        <v>167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</v>
      </c>
      <c r="F32" s="86">
        <v>1</v>
      </c>
      <c r="G32" s="86">
        <v>47</v>
      </c>
      <c r="H32" s="87">
        <v>82</v>
      </c>
      <c r="I32" s="86">
        <v>94</v>
      </c>
      <c r="J32" s="88">
        <v>94</v>
      </c>
      <c r="K32" s="86">
        <v>99</v>
      </c>
      <c r="L32" s="86">
        <v>110</v>
      </c>
      <c r="M32" s="86">
        <v>113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67</v>
      </c>
      <c r="F33" s="86">
        <v>197</v>
      </c>
      <c r="G33" s="86">
        <v>421</v>
      </c>
      <c r="H33" s="87">
        <v>278</v>
      </c>
      <c r="I33" s="86">
        <v>82</v>
      </c>
      <c r="J33" s="88">
        <v>82</v>
      </c>
      <c r="K33" s="86">
        <v>356</v>
      </c>
      <c r="L33" s="86">
        <v>436</v>
      </c>
      <c r="M33" s="86">
        <v>447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</v>
      </c>
      <c r="F37" s="86">
        <v>3</v>
      </c>
      <c r="G37" s="86">
        <v>73</v>
      </c>
      <c r="H37" s="87">
        <v>52</v>
      </c>
      <c r="I37" s="86">
        <v>133</v>
      </c>
      <c r="J37" s="88">
        <v>133</v>
      </c>
      <c r="K37" s="86">
        <v>120</v>
      </c>
      <c r="L37" s="86">
        <v>128</v>
      </c>
      <c r="M37" s="86">
        <v>150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723</v>
      </c>
      <c r="F38" s="86">
        <v>780</v>
      </c>
      <c r="G38" s="86">
        <v>1232</v>
      </c>
      <c r="H38" s="87">
        <v>1264</v>
      </c>
      <c r="I38" s="86">
        <v>1552</v>
      </c>
      <c r="J38" s="88">
        <v>1552</v>
      </c>
      <c r="K38" s="86">
        <v>1447</v>
      </c>
      <c r="L38" s="86">
        <v>1497</v>
      </c>
      <c r="M38" s="86">
        <v>1522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18236</v>
      </c>
      <c r="F39" s="86">
        <v>19315</v>
      </c>
      <c r="G39" s="86">
        <v>19222</v>
      </c>
      <c r="H39" s="87">
        <v>19733</v>
      </c>
      <c r="I39" s="86">
        <v>19975</v>
      </c>
      <c r="J39" s="88">
        <v>19921</v>
      </c>
      <c r="K39" s="86">
        <v>20868</v>
      </c>
      <c r="L39" s="86">
        <v>20918</v>
      </c>
      <c r="M39" s="86">
        <v>21026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8115</v>
      </c>
      <c r="F40" s="86">
        <v>7135</v>
      </c>
      <c r="G40" s="86">
        <v>8360</v>
      </c>
      <c r="H40" s="87">
        <v>7150</v>
      </c>
      <c r="I40" s="86">
        <v>7301</v>
      </c>
      <c r="J40" s="88">
        <v>7301</v>
      </c>
      <c r="K40" s="86">
        <v>7490</v>
      </c>
      <c r="L40" s="86">
        <v>7700</v>
      </c>
      <c r="M40" s="86">
        <v>8016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</v>
      </c>
      <c r="F41" s="86">
        <v>13</v>
      </c>
      <c r="G41" s="86">
        <v>116</v>
      </c>
      <c r="H41" s="87">
        <v>130</v>
      </c>
      <c r="I41" s="86">
        <v>130</v>
      </c>
      <c r="J41" s="88">
        <v>130</v>
      </c>
      <c r="K41" s="86">
        <v>110</v>
      </c>
      <c r="L41" s="86">
        <v>80</v>
      </c>
      <c r="M41" s="86">
        <v>65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2011</v>
      </c>
      <c r="F42" s="86">
        <v>2669</v>
      </c>
      <c r="G42" s="86">
        <v>3633</v>
      </c>
      <c r="H42" s="87">
        <v>3300</v>
      </c>
      <c r="I42" s="86">
        <v>4312</v>
      </c>
      <c r="J42" s="88">
        <v>4312</v>
      </c>
      <c r="K42" s="86">
        <v>5066</v>
      </c>
      <c r="L42" s="86">
        <v>5329</v>
      </c>
      <c r="M42" s="86">
        <v>5481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393</v>
      </c>
      <c r="F43" s="86">
        <v>249</v>
      </c>
      <c r="G43" s="86">
        <v>416</v>
      </c>
      <c r="H43" s="87">
        <v>1320</v>
      </c>
      <c r="I43" s="86">
        <v>2000</v>
      </c>
      <c r="J43" s="88">
        <v>2000</v>
      </c>
      <c r="K43" s="86">
        <v>2352</v>
      </c>
      <c r="L43" s="86">
        <v>2175</v>
      </c>
      <c r="M43" s="86">
        <v>2135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500</v>
      </c>
      <c r="F44" s="86">
        <v>235</v>
      </c>
      <c r="G44" s="86">
        <v>316</v>
      </c>
      <c r="H44" s="87">
        <v>410</v>
      </c>
      <c r="I44" s="86">
        <v>821</v>
      </c>
      <c r="J44" s="88">
        <v>821</v>
      </c>
      <c r="K44" s="86">
        <v>566</v>
      </c>
      <c r="L44" s="86">
        <v>581</v>
      </c>
      <c r="M44" s="86">
        <v>645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80</v>
      </c>
      <c r="G45" s="86">
        <v>634</v>
      </c>
      <c r="H45" s="87">
        <v>690</v>
      </c>
      <c r="I45" s="86">
        <v>214</v>
      </c>
      <c r="J45" s="88">
        <v>214</v>
      </c>
      <c r="K45" s="86">
        <v>620</v>
      </c>
      <c r="L45" s="86">
        <v>580</v>
      </c>
      <c r="M45" s="86">
        <v>450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4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4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887</v>
      </c>
      <c r="F51" s="72">
        <f t="shared" ref="F51:M51" si="4">F52+F59+F62+F63+F64+F72+F73</f>
        <v>565</v>
      </c>
      <c r="G51" s="72">
        <f t="shared" si="4"/>
        <v>1654</v>
      </c>
      <c r="H51" s="73">
        <f t="shared" si="4"/>
        <v>785</v>
      </c>
      <c r="I51" s="72">
        <f t="shared" si="4"/>
        <v>919</v>
      </c>
      <c r="J51" s="74">
        <f t="shared" si="4"/>
        <v>919</v>
      </c>
      <c r="K51" s="72">
        <f t="shared" si="4"/>
        <v>265</v>
      </c>
      <c r="L51" s="72">
        <f t="shared" si="4"/>
        <v>280</v>
      </c>
      <c r="M51" s="72">
        <f t="shared" si="4"/>
        <v>295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57</v>
      </c>
      <c r="F52" s="79">
        <f t="shared" ref="F52:M52" si="5">F53+F56</f>
        <v>62</v>
      </c>
      <c r="G52" s="79">
        <f t="shared" si="5"/>
        <v>145</v>
      </c>
      <c r="H52" s="80">
        <f t="shared" si="5"/>
        <v>250</v>
      </c>
      <c r="I52" s="79">
        <f t="shared" si="5"/>
        <v>130</v>
      </c>
      <c r="J52" s="81">
        <f t="shared" si="5"/>
        <v>130</v>
      </c>
      <c r="K52" s="79">
        <f t="shared" si="5"/>
        <v>265</v>
      </c>
      <c r="L52" s="79">
        <f t="shared" si="5"/>
        <v>280</v>
      </c>
      <c r="M52" s="79">
        <f t="shared" si="5"/>
        <v>295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57</v>
      </c>
      <c r="F53" s="93">
        <f t="shared" ref="F53:M53" si="6">SUM(F54:F55)</f>
        <v>62</v>
      </c>
      <c r="G53" s="93">
        <f t="shared" si="6"/>
        <v>145</v>
      </c>
      <c r="H53" s="94">
        <f t="shared" si="6"/>
        <v>250</v>
      </c>
      <c r="I53" s="93">
        <f t="shared" si="6"/>
        <v>130</v>
      </c>
      <c r="J53" s="95">
        <f t="shared" si="6"/>
        <v>130</v>
      </c>
      <c r="K53" s="93">
        <f t="shared" si="6"/>
        <v>265</v>
      </c>
      <c r="L53" s="93">
        <f t="shared" si="6"/>
        <v>280</v>
      </c>
      <c r="M53" s="93">
        <f t="shared" si="6"/>
        <v>295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57</v>
      </c>
      <c r="F55" s="93">
        <v>62</v>
      </c>
      <c r="G55" s="93">
        <v>145</v>
      </c>
      <c r="H55" s="94">
        <v>250</v>
      </c>
      <c r="I55" s="93">
        <v>130</v>
      </c>
      <c r="J55" s="95">
        <v>130</v>
      </c>
      <c r="K55" s="93">
        <v>265</v>
      </c>
      <c r="L55" s="93">
        <v>280</v>
      </c>
      <c r="M55" s="93">
        <v>295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830</v>
      </c>
      <c r="F73" s="86">
        <f t="shared" ref="F73:M73" si="12">SUM(F74:F75)</f>
        <v>503</v>
      </c>
      <c r="G73" s="86">
        <f t="shared" si="12"/>
        <v>1509</v>
      </c>
      <c r="H73" s="87">
        <f t="shared" si="12"/>
        <v>535</v>
      </c>
      <c r="I73" s="86">
        <f t="shared" si="12"/>
        <v>789</v>
      </c>
      <c r="J73" s="88">
        <f t="shared" si="12"/>
        <v>789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830</v>
      </c>
      <c r="F74" s="79">
        <v>503</v>
      </c>
      <c r="G74" s="79">
        <v>1509</v>
      </c>
      <c r="H74" s="80">
        <v>535</v>
      </c>
      <c r="I74" s="79">
        <v>789</v>
      </c>
      <c r="J74" s="81">
        <v>789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2811</v>
      </c>
      <c r="F77" s="72">
        <f t="shared" ref="F77:M77" si="13">F78+F81+F84+F85+F86+F87+F88</f>
        <v>3624</v>
      </c>
      <c r="G77" s="72">
        <f t="shared" si="13"/>
        <v>11231</v>
      </c>
      <c r="H77" s="73">
        <f t="shared" si="13"/>
        <v>2878</v>
      </c>
      <c r="I77" s="72">
        <f t="shared" si="13"/>
        <v>7997</v>
      </c>
      <c r="J77" s="74">
        <f t="shared" si="13"/>
        <v>7997</v>
      </c>
      <c r="K77" s="72">
        <f t="shared" si="13"/>
        <v>6236</v>
      </c>
      <c r="L77" s="72">
        <f t="shared" si="13"/>
        <v>3142</v>
      </c>
      <c r="M77" s="72">
        <f t="shared" si="13"/>
        <v>3124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2532</v>
      </c>
      <c r="F81" s="86">
        <f t="shared" ref="F81:M81" si="15">SUM(F82:F83)</f>
        <v>3624</v>
      </c>
      <c r="G81" s="86">
        <f t="shared" si="15"/>
        <v>10896</v>
      </c>
      <c r="H81" s="87">
        <f t="shared" si="15"/>
        <v>2878</v>
      </c>
      <c r="I81" s="86">
        <f t="shared" si="15"/>
        <v>7797</v>
      </c>
      <c r="J81" s="88">
        <f t="shared" si="15"/>
        <v>7775</v>
      </c>
      <c r="K81" s="86">
        <f t="shared" si="15"/>
        <v>6236</v>
      </c>
      <c r="L81" s="86">
        <f t="shared" si="15"/>
        <v>3142</v>
      </c>
      <c r="M81" s="86">
        <f t="shared" si="15"/>
        <v>3124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1846</v>
      </c>
      <c r="F82" s="79">
        <v>2018</v>
      </c>
      <c r="G82" s="79">
        <v>9250</v>
      </c>
      <c r="H82" s="80">
        <v>2118</v>
      </c>
      <c r="I82" s="79">
        <v>4618</v>
      </c>
      <c r="J82" s="81">
        <v>6518</v>
      </c>
      <c r="K82" s="79">
        <v>2896</v>
      </c>
      <c r="L82" s="79">
        <v>1000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686</v>
      </c>
      <c r="F83" s="93">
        <v>1606</v>
      </c>
      <c r="G83" s="93">
        <v>1646</v>
      </c>
      <c r="H83" s="94">
        <v>760</v>
      </c>
      <c r="I83" s="93">
        <v>3179</v>
      </c>
      <c r="J83" s="95">
        <v>1257</v>
      </c>
      <c r="K83" s="93">
        <v>3340</v>
      </c>
      <c r="L83" s="93">
        <v>2142</v>
      </c>
      <c r="M83" s="93">
        <v>2124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279</v>
      </c>
      <c r="F88" s="86">
        <v>0</v>
      </c>
      <c r="G88" s="86">
        <v>335</v>
      </c>
      <c r="H88" s="87">
        <v>0</v>
      </c>
      <c r="I88" s="86">
        <v>200</v>
      </c>
      <c r="J88" s="88">
        <v>222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9303</v>
      </c>
      <c r="F90" s="72">
        <v>9303</v>
      </c>
      <c r="G90" s="72">
        <v>18</v>
      </c>
      <c r="H90" s="73">
        <v>0</v>
      </c>
      <c r="I90" s="72">
        <v>0</v>
      </c>
      <c r="J90" s="74">
        <v>48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122408</v>
      </c>
      <c r="F92" s="46">
        <f t="shared" ref="F92:M92" si="16">F4+F51+F77+F90</f>
        <v>133940</v>
      </c>
      <c r="G92" s="46">
        <f t="shared" si="16"/>
        <v>151366</v>
      </c>
      <c r="H92" s="47">
        <f t="shared" si="16"/>
        <v>136453</v>
      </c>
      <c r="I92" s="46">
        <f t="shared" si="16"/>
        <v>165093</v>
      </c>
      <c r="J92" s="48">
        <f t="shared" si="16"/>
        <v>165093</v>
      </c>
      <c r="K92" s="46">
        <f t="shared" si="16"/>
        <v>184669</v>
      </c>
      <c r="L92" s="46">
        <f t="shared" si="16"/>
        <v>191798</v>
      </c>
      <c r="M92" s="46">
        <f t="shared" si="16"/>
        <v>201966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10401</v>
      </c>
      <c r="F4" s="72">
        <f t="shared" ref="F4:M4" si="0">F5+F8+F47</f>
        <v>11993</v>
      </c>
      <c r="G4" s="72">
        <f t="shared" si="0"/>
        <v>13772</v>
      </c>
      <c r="H4" s="73">
        <f t="shared" si="0"/>
        <v>30210</v>
      </c>
      <c r="I4" s="72">
        <f t="shared" si="0"/>
        <v>14305</v>
      </c>
      <c r="J4" s="74">
        <f t="shared" si="0"/>
        <v>14295</v>
      </c>
      <c r="K4" s="72">
        <f t="shared" si="0"/>
        <v>17055</v>
      </c>
      <c r="L4" s="72">
        <f t="shared" si="0"/>
        <v>18026</v>
      </c>
      <c r="M4" s="72">
        <f t="shared" si="0"/>
        <v>19302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9420</v>
      </c>
      <c r="F5" s="100">
        <f t="shared" ref="F5:M5" si="1">SUM(F6:F7)</f>
        <v>10004</v>
      </c>
      <c r="G5" s="100">
        <f t="shared" si="1"/>
        <v>10486</v>
      </c>
      <c r="H5" s="101">
        <f t="shared" si="1"/>
        <v>17797</v>
      </c>
      <c r="I5" s="100">
        <f t="shared" si="1"/>
        <v>11435</v>
      </c>
      <c r="J5" s="102">
        <f t="shared" si="1"/>
        <v>11435</v>
      </c>
      <c r="K5" s="100">
        <f t="shared" si="1"/>
        <v>13044</v>
      </c>
      <c r="L5" s="100">
        <f t="shared" si="1"/>
        <v>13750</v>
      </c>
      <c r="M5" s="100">
        <f t="shared" si="1"/>
        <v>14825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8177</v>
      </c>
      <c r="F6" s="79">
        <v>8592</v>
      </c>
      <c r="G6" s="79">
        <v>9130</v>
      </c>
      <c r="H6" s="80">
        <v>15577</v>
      </c>
      <c r="I6" s="79">
        <v>9900</v>
      </c>
      <c r="J6" s="81">
        <v>9900</v>
      </c>
      <c r="K6" s="79">
        <v>11344</v>
      </c>
      <c r="L6" s="79">
        <v>11850</v>
      </c>
      <c r="M6" s="79">
        <v>12776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1243</v>
      </c>
      <c r="F7" s="93">
        <v>1412</v>
      </c>
      <c r="G7" s="93">
        <v>1356</v>
      </c>
      <c r="H7" s="94">
        <v>2220</v>
      </c>
      <c r="I7" s="93">
        <v>1535</v>
      </c>
      <c r="J7" s="95">
        <v>1535</v>
      </c>
      <c r="K7" s="93">
        <v>1700</v>
      </c>
      <c r="L7" s="93">
        <v>1900</v>
      </c>
      <c r="M7" s="93">
        <v>2049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981</v>
      </c>
      <c r="F8" s="100">
        <f t="shared" ref="F8:M8" si="2">SUM(F9:F46)</f>
        <v>1989</v>
      </c>
      <c r="G8" s="100">
        <f t="shared" si="2"/>
        <v>3286</v>
      </c>
      <c r="H8" s="101">
        <f t="shared" si="2"/>
        <v>12413</v>
      </c>
      <c r="I8" s="100">
        <f t="shared" si="2"/>
        <v>2870</v>
      </c>
      <c r="J8" s="102">
        <f t="shared" si="2"/>
        <v>2860</v>
      </c>
      <c r="K8" s="100">
        <f t="shared" si="2"/>
        <v>4011</v>
      </c>
      <c r="L8" s="100">
        <f t="shared" si="2"/>
        <v>4276</v>
      </c>
      <c r="M8" s="100">
        <f t="shared" si="2"/>
        <v>4477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</v>
      </c>
      <c r="F9" s="79">
        <v>3</v>
      </c>
      <c r="G9" s="79">
        <v>0</v>
      </c>
      <c r="H9" s="80">
        <v>35</v>
      </c>
      <c r="I9" s="79">
        <v>70</v>
      </c>
      <c r="J9" s="81">
        <v>70</v>
      </c>
      <c r="K9" s="79">
        <v>51</v>
      </c>
      <c r="L9" s="79">
        <v>55</v>
      </c>
      <c r="M9" s="79">
        <v>59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24</v>
      </c>
      <c r="G10" s="86">
        <v>194</v>
      </c>
      <c r="H10" s="87">
        <v>509</v>
      </c>
      <c r="I10" s="86">
        <v>108</v>
      </c>
      <c r="J10" s="88">
        <v>108</v>
      </c>
      <c r="K10" s="86">
        <v>378</v>
      </c>
      <c r="L10" s="86">
        <v>434</v>
      </c>
      <c r="M10" s="86">
        <v>456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</v>
      </c>
      <c r="F11" s="86">
        <v>0</v>
      </c>
      <c r="G11" s="86">
        <v>28</v>
      </c>
      <c r="H11" s="87">
        <v>363</v>
      </c>
      <c r="I11" s="86">
        <v>93</v>
      </c>
      <c r="J11" s="88">
        <v>93</v>
      </c>
      <c r="K11" s="86">
        <v>138</v>
      </c>
      <c r="L11" s="86">
        <v>154</v>
      </c>
      <c r="M11" s="86">
        <v>162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24</v>
      </c>
      <c r="F14" s="86">
        <v>50</v>
      </c>
      <c r="G14" s="86">
        <v>206</v>
      </c>
      <c r="H14" s="87">
        <v>270</v>
      </c>
      <c r="I14" s="86">
        <v>278</v>
      </c>
      <c r="J14" s="88">
        <v>320</v>
      </c>
      <c r="K14" s="86">
        <v>285</v>
      </c>
      <c r="L14" s="86">
        <v>295</v>
      </c>
      <c r="M14" s="86">
        <v>311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167</v>
      </c>
      <c r="F15" s="86">
        <v>186</v>
      </c>
      <c r="G15" s="86">
        <v>149</v>
      </c>
      <c r="H15" s="87">
        <v>280</v>
      </c>
      <c r="I15" s="86">
        <v>189</v>
      </c>
      <c r="J15" s="88">
        <v>189</v>
      </c>
      <c r="K15" s="86">
        <v>288</v>
      </c>
      <c r="L15" s="86">
        <v>314</v>
      </c>
      <c r="M15" s="86">
        <v>332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</v>
      </c>
      <c r="F16" s="86">
        <v>241</v>
      </c>
      <c r="G16" s="86">
        <v>27</v>
      </c>
      <c r="H16" s="87">
        <v>7642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87</v>
      </c>
      <c r="G17" s="86">
        <v>2</v>
      </c>
      <c r="H17" s="87">
        <v>0</v>
      </c>
      <c r="I17" s="86">
        <v>60</v>
      </c>
      <c r="J17" s="88">
        <v>60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21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22</v>
      </c>
      <c r="F23" s="86">
        <v>5</v>
      </c>
      <c r="G23" s="86">
        <v>3</v>
      </c>
      <c r="H23" s="87">
        <v>75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1</v>
      </c>
      <c r="G24" s="86">
        <v>14</v>
      </c>
      <c r="H24" s="87">
        <v>8</v>
      </c>
      <c r="I24" s="86">
        <v>8</v>
      </c>
      <c r="J24" s="88">
        <v>8</v>
      </c>
      <c r="K24" s="86">
        <v>11</v>
      </c>
      <c r="L24" s="86">
        <v>15</v>
      </c>
      <c r="M24" s="86">
        <v>16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5</v>
      </c>
      <c r="G29" s="86">
        <v>7</v>
      </c>
      <c r="H29" s="87">
        <v>18</v>
      </c>
      <c r="I29" s="86">
        <v>7</v>
      </c>
      <c r="J29" s="88">
        <v>7</v>
      </c>
      <c r="K29" s="86">
        <v>4</v>
      </c>
      <c r="L29" s="86">
        <v>5</v>
      </c>
      <c r="M29" s="86">
        <v>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12</v>
      </c>
      <c r="F31" s="86">
        <v>4</v>
      </c>
      <c r="G31" s="86">
        <v>28</v>
      </c>
      <c r="H31" s="87">
        <v>50</v>
      </c>
      <c r="I31" s="86">
        <v>25</v>
      </c>
      <c r="J31" s="88">
        <v>25</v>
      </c>
      <c r="K31" s="86">
        <v>76</v>
      </c>
      <c r="L31" s="86">
        <v>83</v>
      </c>
      <c r="M31" s="86">
        <v>87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</v>
      </c>
      <c r="H32" s="87">
        <v>8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5</v>
      </c>
      <c r="J37" s="88">
        <v>5</v>
      </c>
      <c r="K37" s="86">
        <v>0</v>
      </c>
      <c r="L37" s="86">
        <v>0</v>
      </c>
      <c r="M37" s="86">
        <v>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</v>
      </c>
      <c r="F38" s="86">
        <v>54</v>
      </c>
      <c r="G38" s="86">
        <v>42</v>
      </c>
      <c r="H38" s="87">
        <v>85</v>
      </c>
      <c r="I38" s="86">
        <v>127</v>
      </c>
      <c r="J38" s="88">
        <v>80</v>
      </c>
      <c r="K38" s="86">
        <v>48</v>
      </c>
      <c r="L38" s="86">
        <v>67</v>
      </c>
      <c r="M38" s="86">
        <v>46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44</v>
      </c>
      <c r="F39" s="86">
        <v>66</v>
      </c>
      <c r="G39" s="86">
        <v>84</v>
      </c>
      <c r="H39" s="87">
        <v>75</v>
      </c>
      <c r="I39" s="86">
        <v>142</v>
      </c>
      <c r="J39" s="88">
        <v>159</v>
      </c>
      <c r="K39" s="86">
        <v>86</v>
      </c>
      <c r="L39" s="86">
        <v>51</v>
      </c>
      <c r="M39" s="86">
        <v>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-1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595</v>
      </c>
      <c r="F42" s="86">
        <v>710</v>
      </c>
      <c r="G42" s="86">
        <v>2410</v>
      </c>
      <c r="H42" s="87">
        <v>1298</v>
      </c>
      <c r="I42" s="86">
        <v>1179</v>
      </c>
      <c r="J42" s="88">
        <v>1157</v>
      </c>
      <c r="K42" s="86">
        <v>2024</v>
      </c>
      <c r="L42" s="86">
        <v>2043</v>
      </c>
      <c r="M42" s="86">
        <v>2158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69</v>
      </c>
      <c r="F43" s="86">
        <v>0</v>
      </c>
      <c r="G43" s="86">
        <v>21</v>
      </c>
      <c r="H43" s="87">
        <v>1450</v>
      </c>
      <c r="I43" s="86">
        <v>450</v>
      </c>
      <c r="J43" s="88">
        <v>450</v>
      </c>
      <c r="K43" s="86">
        <v>525</v>
      </c>
      <c r="L43" s="86">
        <v>635</v>
      </c>
      <c r="M43" s="86">
        <v>635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20</v>
      </c>
      <c r="J44" s="88">
        <v>20</v>
      </c>
      <c r="K44" s="86">
        <v>0</v>
      </c>
      <c r="L44" s="86">
        <v>26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533</v>
      </c>
      <c r="G45" s="86">
        <v>68</v>
      </c>
      <c r="H45" s="87">
        <v>247</v>
      </c>
      <c r="I45" s="86">
        <v>109</v>
      </c>
      <c r="J45" s="88">
        <v>109</v>
      </c>
      <c r="K45" s="86">
        <v>97</v>
      </c>
      <c r="L45" s="86">
        <v>99</v>
      </c>
      <c r="M45" s="86">
        <v>105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45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45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45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6</v>
      </c>
      <c r="H77" s="73">
        <f t="shared" si="13"/>
        <v>2610</v>
      </c>
      <c r="I77" s="72">
        <f t="shared" si="13"/>
        <v>285</v>
      </c>
      <c r="J77" s="74">
        <f t="shared" si="13"/>
        <v>295</v>
      </c>
      <c r="K77" s="72">
        <f t="shared" si="13"/>
        <v>100</v>
      </c>
      <c r="L77" s="72">
        <f t="shared" si="13"/>
        <v>50</v>
      </c>
      <c r="M77" s="72">
        <f t="shared" si="13"/>
        <v>53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6</v>
      </c>
      <c r="H81" s="87">
        <f t="shared" si="15"/>
        <v>2610</v>
      </c>
      <c r="I81" s="86">
        <f t="shared" si="15"/>
        <v>285</v>
      </c>
      <c r="J81" s="88">
        <f t="shared" si="15"/>
        <v>295</v>
      </c>
      <c r="K81" s="86">
        <f t="shared" si="15"/>
        <v>100</v>
      </c>
      <c r="L81" s="86">
        <f t="shared" si="15"/>
        <v>50</v>
      </c>
      <c r="M81" s="86">
        <f t="shared" si="15"/>
        <v>53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6</v>
      </c>
      <c r="H83" s="94">
        <v>2610</v>
      </c>
      <c r="I83" s="93">
        <v>285</v>
      </c>
      <c r="J83" s="95">
        <v>295</v>
      </c>
      <c r="K83" s="93">
        <v>100</v>
      </c>
      <c r="L83" s="93">
        <v>50</v>
      </c>
      <c r="M83" s="93">
        <v>53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10401</v>
      </c>
      <c r="F92" s="46">
        <f t="shared" ref="F92:M92" si="16">F4+F51+F77+F90</f>
        <v>11993</v>
      </c>
      <c r="G92" s="46">
        <f t="shared" si="16"/>
        <v>13823</v>
      </c>
      <c r="H92" s="47">
        <f t="shared" si="16"/>
        <v>32820</v>
      </c>
      <c r="I92" s="46">
        <f t="shared" si="16"/>
        <v>14590</v>
      </c>
      <c r="J92" s="48">
        <f t="shared" si="16"/>
        <v>14590</v>
      </c>
      <c r="K92" s="46">
        <f t="shared" si="16"/>
        <v>17155</v>
      </c>
      <c r="L92" s="46">
        <f t="shared" si="16"/>
        <v>18076</v>
      </c>
      <c r="M92" s="46">
        <f t="shared" si="16"/>
        <v>19355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62548</v>
      </c>
      <c r="F4" s="72">
        <f t="shared" ref="F4:M4" si="0">F5+F8+F47</f>
        <v>68247</v>
      </c>
      <c r="G4" s="72">
        <f t="shared" si="0"/>
        <v>92728</v>
      </c>
      <c r="H4" s="73">
        <f t="shared" si="0"/>
        <v>115039</v>
      </c>
      <c r="I4" s="72">
        <f t="shared" si="0"/>
        <v>136948</v>
      </c>
      <c r="J4" s="74">
        <f t="shared" si="0"/>
        <v>136941</v>
      </c>
      <c r="K4" s="72">
        <f t="shared" si="0"/>
        <v>146768</v>
      </c>
      <c r="L4" s="72">
        <f t="shared" si="0"/>
        <v>168226</v>
      </c>
      <c r="M4" s="72">
        <f t="shared" si="0"/>
        <v>172522.10799999998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50127</v>
      </c>
      <c r="F5" s="100">
        <f t="shared" ref="F5:M5" si="1">SUM(F6:F7)</f>
        <v>60206</v>
      </c>
      <c r="G5" s="100">
        <f t="shared" si="1"/>
        <v>78881</v>
      </c>
      <c r="H5" s="101">
        <f t="shared" si="1"/>
        <v>91232</v>
      </c>
      <c r="I5" s="100">
        <f t="shared" si="1"/>
        <v>99659</v>
      </c>
      <c r="J5" s="102">
        <f t="shared" si="1"/>
        <v>99659</v>
      </c>
      <c r="K5" s="100">
        <f t="shared" si="1"/>
        <v>123375</v>
      </c>
      <c r="L5" s="100">
        <f t="shared" si="1"/>
        <v>131607</v>
      </c>
      <c r="M5" s="100">
        <f t="shared" si="1"/>
        <v>135452.87299999999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43349</v>
      </c>
      <c r="F6" s="79">
        <v>53250</v>
      </c>
      <c r="G6" s="79">
        <v>71128</v>
      </c>
      <c r="H6" s="80">
        <v>83968</v>
      </c>
      <c r="I6" s="79">
        <v>91624</v>
      </c>
      <c r="J6" s="81">
        <v>91624</v>
      </c>
      <c r="K6" s="79">
        <v>114745</v>
      </c>
      <c r="L6" s="79">
        <v>122442</v>
      </c>
      <c r="M6" s="79">
        <v>125802.128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6778</v>
      </c>
      <c r="F7" s="93">
        <v>6956</v>
      </c>
      <c r="G7" s="93">
        <v>7753</v>
      </c>
      <c r="H7" s="94">
        <v>7264</v>
      </c>
      <c r="I7" s="93">
        <v>8035</v>
      </c>
      <c r="J7" s="95">
        <v>8035</v>
      </c>
      <c r="K7" s="93">
        <v>8630</v>
      </c>
      <c r="L7" s="93">
        <v>9165</v>
      </c>
      <c r="M7" s="93">
        <v>9650.744999999999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12229</v>
      </c>
      <c r="F8" s="100">
        <f t="shared" ref="F8:M8" si="2">SUM(F9:F46)</f>
        <v>8041</v>
      </c>
      <c r="G8" s="100">
        <f t="shared" si="2"/>
        <v>13847</v>
      </c>
      <c r="H8" s="101">
        <f t="shared" si="2"/>
        <v>23807</v>
      </c>
      <c r="I8" s="100">
        <f t="shared" si="2"/>
        <v>37181</v>
      </c>
      <c r="J8" s="102">
        <f t="shared" si="2"/>
        <v>37174</v>
      </c>
      <c r="K8" s="100">
        <f t="shared" si="2"/>
        <v>23393</v>
      </c>
      <c r="L8" s="100">
        <f t="shared" si="2"/>
        <v>36619</v>
      </c>
      <c r="M8" s="100">
        <f t="shared" si="2"/>
        <v>37069.234999999993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88</v>
      </c>
      <c r="F9" s="79">
        <v>0</v>
      </c>
      <c r="G9" s="79">
        <v>0</v>
      </c>
      <c r="H9" s="80">
        <v>136</v>
      </c>
      <c r="I9" s="79">
        <v>331</v>
      </c>
      <c r="J9" s="81">
        <v>331</v>
      </c>
      <c r="K9" s="79">
        <v>135</v>
      </c>
      <c r="L9" s="79">
        <v>133</v>
      </c>
      <c r="M9" s="79">
        <v>140.04899999999998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703</v>
      </c>
      <c r="F10" s="86">
        <v>526</v>
      </c>
      <c r="G10" s="86">
        <v>1684</v>
      </c>
      <c r="H10" s="87">
        <v>1152</v>
      </c>
      <c r="I10" s="86">
        <v>1588</v>
      </c>
      <c r="J10" s="88">
        <v>1581</v>
      </c>
      <c r="K10" s="86">
        <v>1144</v>
      </c>
      <c r="L10" s="86">
        <v>1835</v>
      </c>
      <c r="M10" s="86">
        <v>1847.932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28</v>
      </c>
      <c r="F11" s="86">
        <v>26</v>
      </c>
      <c r="G11" s="86">
        <v>413</v>
      </c>
      <c r="H11" s="87">
        <v>521</v>
      </c>
      <c r="I11" s="86">
        <v>661</v>
      </c>
      <c r="J11" s="88">
        <v>661</v>
      </c>
      <c r="K11" s="86">
        <v>584</v>
      </c>
      <c r="L11" s="86">
        <v>590</v>
      </c>
      <c r="M11" s="86">
        <v>597.41999999999996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203</v>
      </c>
      <c r="F14" s="86">
        <v>173</v>
      </c>
      <c r="G14" s="86">
        <v>409</v>
      </c>
      <c r="H14" s="87">
        <v>517</v>
      </c>
      <c r="I14" s="86">
        <v>2182</v>
      </c>
      <c r="J14" s="88">
        <v>2182</v>
      </c>
      <c r="K14" s="86">
        <v>518</v>
      </c>
      <c r="L14" s="86">
        <v>519</v>
      </c>
      <c r="M14" s="86">
        <v>520.00699999999995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846</v>
      </c>
      <c r="F15" s="86">
        <v>1011</v>
      </c>
      <c r="G15" s="86">
        <v>1339</v>
      </c>
      <c r="H15" s="87">
        <v>1828</v>
      </c>
      <c r="I15" s="86">
        <v>1543</v>
      </c>
      <c r="J15" s="88">
        <v>1543</v>
      </c>
      <c r="K15" s="86">
        <v>1901</v>
      </c>
      <c r="L15" s="86">
        <v>1918</v>
      </c>
      <c r="M15" s="86">
        <v>2006.404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341</v>
      </c>
      <c r="F16" s="86">
        <v>498</v>
      </c>
      <c r="G16" s="86">
        <v>656</v>
      </c>
      <c r="H16" s="87">
        <v>777</v>
      </c>
      <c r="I16" s="86">
        <v>668</v>
      </c>
      <c r="J16" s="88">
        <v>668</v>
      </c>
      <c r="K16" s="86">
        <v>752</v>
      </c>
      <c r="L16" s="86">
        <v>757</v>
      </c>
      <c r="M16" s="86">
        <v>797.12099999999998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4036</v>
      </c>
      <c r="F17" s="86">
        <v>128</v>
      </c>
      <c r="G17" s="86">
        <v>223</v>
      </c>
      <c r="H17" s="87">
        <v>5668</v>
      </c>
      <c r="I17" s="86">
        <v>5252</v>
      </c>
      <c r="J17" s="88">
        <v>5012</v>
      </c>
      <c r="K17" s="86">
        <v>7615</v>
      </c>
      <c r="L17" s="86">
        <v>16173</v>
      </c>
      <c r="M17" s="86">
        <v>16173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</v>
      </c>
      <c r="F18" s="86">
        <v>0</v>
      </c>
      <c r="G18" s="86">
        <v>175</v>
      </c>
      <c r="H18" s="87">
        <v>0</v>
      </c>
      <c r="I18" s="86">
        <v>446</v>
      </c>
      <c r="J18" s="88">
        <v>686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185</v>
      </c>
      <c r="F21" s="86">
        <v>576</v>
      </c>
      <c r="G21" s="86">
        <v>8</v>
      </c>
      <c r="H21" s="87">
        <v>120</v>
      </c>
      <c r="I21" s="86">
        <v>20</v>
      </c>
      <c r="J21" s="88">
        <v>20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177</v>
      </c>
      <c r="F22" s="86">
        <v>43</v>
      </c>
      <c r="G22" s="86">
        <v>14</v>
      </c>
      <c r="H22" s="87">
        <v>3070</v>
      </c>
      <c r="I22" s="86">
        <v>3937</v>
      </c>
      <c r="J22" s="88">
        <v>3937</v>
      </c>
      <c r="K22" s="86">
        <v>80</v>
      </c>
      <c r="L22" s="86">
        <v>80</v>
      </c>
      <c r="M22" s="86">
        <v>80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109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0</v>
      </c>
      <c r="G24" s="86">
        <v>19</v>
      </c>
      <c r="H24" s="87">
        <v>26</v>
      </c>
      <c r="I24" s="86">
        <v>14</v>
      </c>
      <c r="J24" s="88">
        <v>14</v>
      </c>
      <c r="K24" s="86">
        <v>28</v>
      </c>
      <c r="L24" s="86">
        <v>29</v>
      </c>
      <c r="M24" s="86">
        <v>30.536999999999999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250</v>
      </c>
      <c r="K27" s="86">
        <v>250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7</v>
      </c>
      <c r="G29" s="86">
        <v>8</v>
      </c>
      <c r="H29" s="87">
        <v>7</v>
      </c>
      <c r="I29" s="86">
        <v>14</v>
      </c>
      <c r="J29" s="88">
        <v>14</v>
      </c>
      <c r="K29" s="86">
        <v>7</v>
      </c>
      <c r="L29" s="86">
        <v>7</v>
      </c>
      <c r="M29" s="86">
        <v>7.3709999999999996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51</v>
      </c>
      <c r="F31" s="86">
        <v>3</v>
      </c>
      <c r="G31" s="86">
        <v>0</v>
      </c>
      <c r="H31" s="87">
        <v>3</v>
      </c>
      <c r="I31" s="86">
        <v>47</v>
      </c>
      <c r="J31" s="88">
        <v>47</v>
      </c>
      <c r="K31" s="86">
        <v>50</v>
      </c>
      <c r="L31" s="86">
        <v>52</v>
      </c>
      <c r="M31" s="86">
        <v>54.756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</v>
      </c>
      <c r="G32" s="86">
        <v>7</v>
      </c>
      <c r="H32" s="87">
        <v>5</v>
      </c>
      <c r="I32" s="86">
        <v>753</v>
      </c>
      <c r="J32" s="88">
        <v>753</v>
      </c>
      <c r="K32" s="86">
        <v>5</v>
      </c>
      <c r="L32" s="86">
        <v>5</v>
      </c>
      <c r="M32" s="86">
        <v>5.2649999999999997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16</v>
      </c>
      <c r="I33" s="86">
        <v>3</v>
      </c>
      <c r="J33" s="88">
        <v>3</v>
      </c>
      <c r="K33" s="86">
        <v>16</v>
      </c>
      <c r="L33" s="86">
        <v>15</v>
      </c>
      <c r="M33" s="86">
        <v>15.794999999999998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98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16</v>
      </c>
      <c r="H37" s="87">
        <v>261</v>
      </c>
      <c r="I37" s="86">
        <v>257</v>
      </c>
      <c r="J37" s="88">
        <v>7</v>
      </c>
      <c r="K37" s="86">
        <v>11</v>
      </c>
      <c r="L37" s="86">
        <v>261</v>
      </c>
      <c r="M37" s="86">
        <v>261.58299999999997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45</v>
      </c>
      <c r="F38" s="86">
        <v>147</v>
      </c>
      <c r="G38" s="86">
        <v>114</v>
      </c>
      <c r="H38" s="87">
        <v>288</v>
      </c>
      <c r="I38" s="86">
        <v>151</v>
      </c>
      <c r="J38" s="88">
        <v>148</v>
      </c>
      <c r="K38" s="86">
        <v>168</v>
      </c>
      <c r="L38" s="86">
        <v>177</v>
      </c>
      <c r="M38" s="86">
        <v>186.381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266</v>
      </c>
      <c r="F39" s="86">
        <v>164</v>
      </c>
      <c r="G39" s="86">
        <v>208</v>
      </c>
      <c r="H39" s="87">
        <v>333</v>
      </c>
      <c r="I39" s="86">
        <v>303</v>
      </c>
      <c r="J39" s="88">
        <v>306</v>
      </c>
      <c r="K39" s="86">
        <v>351</v>
      </c>
      <c r="L39" s="86">
        <v>355</v>
      </c>
      <c r="M39" s="86">
        <v>373.815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117</v>
      </c>
      <c r="G40" s="86">
        <v>0</v>
      </c>
      <c r="H40" s="87">
        <v>35</v>
      </c>
      <c r="I40" s="86">
        <v>20</v>
      </c>
      <c r="J40" s="88">
        <v>20</v>
      </c>
      <c r="K40" s="86">
        <v>17</v>
      </c>
      <c r="L40" s="86">
        <v>20</v>
      </c>
      <c r="M40" s="86">
        <v>21.06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38</v>
      </c>
      <c r="G41" s="86">
        <v>5</v>
      </c>
      <c r="H41" s="87">
        <v>100</v>
      </c>
      <c r="I41" s="86">
        <v>660</v>
      </c>
      <c r="J41" s="88">
        <v>660</v>
      </c>
      <c r="K41" s="86">
        <v>100</v>
      </c>
      <c r="L41" s="86">
        <v>150</v>
      </c>
      <c r="M41" s="86">
        <v>150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2585</v>
      </c>
      <c r="F42" s="86">
        <v>3688</v>
      </c>
      <c r="G42" s="86">
        <v>6731</v>
      </c>
      <c r="H42" s="87">
        <v>7150</v>
      </c>
      <c r="I42" s="86">
        <v>9452</v>
      </c>
      <c r="J42" s="88">
        <v>9452</v>
      </c>
      <c r="K42" s="86">
        <v>7909</v>
      </c>
      <c r="L42" s="86">
        <v>10790</v>
      </c>
      <c r="M42" s="86">
        <v>11017.369999999999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56</v>
      </c>
      <c r="F44" s="86">
        <v>345</v>
      </c>
      <c r="G44" s="86">
        <v>625</v>
      </c>
      <c r="H44" s="87">
        <v>694</v>
      </c>
      <c r="I44" s="86">
        <v>890</v>
      </c>
      <c r="J44" s="88">
        <v>890</v>
      </c>
      <c r="K44" s="86">
        <v>652</v>
      </c>
      <c r="L44" s="86">
        <v>653</v>
      </c>
      <c r="M44" s="86">
        <v>683.36899999999991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2505</v>
      </c>
      <c r="F45" s="86">
        <v>548</v>
      </c>
      <c r="G45" s="86">
        <v>1070</v>
      </c>
      <c r="H45" s="87">
        <v>1000</v>
      </c>
      <c r="I45" s="86">
        <v>7489</v>
      </c>
      <c r="J45" s="88">
        <v>7489</v>
      </c>
      <c r="K45" s="86">
        <v>1000</v>
      </c>
      <c r="L45" s="86">
        <v>2000</v>
      </c>
      <c r="M45" s="86">
        <v>2000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25</v>
      </c>
      <c r="H46" s="94">
        <v>100</v>
      </c>
      <c r="I46" s="93">
        <v>500</v>
      </c>
      <c r="J46" s="95">
        <v>500</v>
      </c>
      <c r="K46" s="93">
        <v>100</v>
      </c>
      <c r="L46" s="93">
        <v>100</v>
      </c>
      <c r="M46" s="93">
        <v>100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192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108</v>
      </c>
      <c r="J47" s="102">
        <f t="shared" si="3"/>
        <v>108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192</v>
      </c>
      <c r="F48" s="79">
        <v>0</v>
      </c>
      <c r="G48" s="79">
        <v>0</v>
      </c>
      <c r="H48" s="80">
        <v>0</v>
      </c>
      <c r="I48" s="79">
        <v>108</v>
      </c>
      <c r="J48" s="81">
        <v>108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2557241</v>
      </c>
      <c r="F51" s="72">
        <f t="shared" ref="F51:M51" si="4">F52+F59+F62+F63+F64+F72+F73</f>
        <v>2631424</v>
      </c>
      <c r="G51" s="72">
        <f t="shared" si="4"/>
        <v>2933528</v>
      </c>
      <c r="H51" s="73">
        <f t="shared" si="4"/>
        <v>3018954</v>
      </c>
      <c r="I51" s="72">
        <f t="shared" si="4"/>
        <v>3087916</v>
      </c>
      <c r="J51" s="74">
        <f t="shared" si="4"/>
        <v>3087923</v>
      </c>
      <c r="K51" s="72">
        <f t="shared" si="4"/>
        <v>3000827</v>
      </c>
      <c r="L51" s="72">
        <f t="shared" si="4"/>
        <v>3098848</v>
      </c>
      <c r="M51" s="72">
        <f t="shared" si="4"/>
        <v>3260770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128007</v>
      </c>
      <c r="F52" s="79">
        <f t="shared" ref="F52:M52" si="5">F53+F56</f>
        <v>0</v>
      </c>
      <c r="G52" s="79">
        <f t="shared" si="5"/>
        <v>115000</v>
      </c>
      <c r="H52" s="80">
        <f t="shared" si="5"/>
        <v>100000</v>
      </c>
      <c r="I52" s="79">
        <f t="shared" si="5"/>
        <v>152437</v>
      </c>
      <c r="J52" s="81">
        <f t="shared" si="5"/>
        <v>152444</v>
      </c>
      <c r="K52" s="79">
        <f t="shared" si="5"/>
        <v>36689</v>
      </c>
      <c r="L52" s="79">
        <f t="shared" si="5"/>
        <v>40209</v>
      </c>
      <c r="M52" s="79">
        <f t="shared" si="5"/>
        <v>37804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128007</v>
      </c>
      <c r="F56" s="93">
        <f t="shared" ref="F56:M56" si="7">SUM(F57:F58)</f>
        <v>0</v>
      </c>
      <c r="G56" s="93">
        <f t="shared" si="7"/>
        <v>115000</v>
      </c>
      <c r="H56" s="94">
        <f t="shared" si="7"/>
        <v>100000</v>
      </c>
      <c r="I56" s="93">
        <f t="shared" si="7"/>
        <v>152437</v>
      </c>
      <c r="J56" s="95">
        <f t="shared" si="7"/>
        <v>152444</v>
      </c>
      <c r="K56" s="93">
        <f t="shared" si="7"/>
        <v>36689</v>
      </c>
      <c r="L56" s="93">
        <f t="shared" si="7"/>
        <v>40209</v>
      </c>
      <c r="M56" s="93">
        <f t="shared" si="7"/>
        <v>37804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128007</v>
      </c>
      <c r="F57" s="79">
        <v>0</v>
      </c>
      <c r="G57" s="79">
        <v>115000</v>
      </c>
      <c r="H57" s="80">
        <v>100000</v>
      </c>
      <c r="I57" s="79">
        <v>152437</v>
      </c>
      <c r="J57" s="81">
        <v>152444</v>
      </c>
      <c r="K57" s="79">
        <v>36689</v>
      </c>
      <c r="L57" s="79">
        <v>40209</v>
      </c>
      <c r="M57" s="79">
        <v>37804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134477</v>
      </c>
      <c r="H59" s="101">
        <f t="shared" si="8"/>
        <v>220408</v>
      </c>
      <c r="I59" s="100">
        <f t="shared" si="8"/>
        <v>175447</v>
      </c>
      <c r="J59" s="102">
        <f t="shared" si="8"/>
        <v>175447</v>
      </c>
      <c r="K59" s="100">
        <f t="shared" si="8"/>
        <v>20000</v>
      </c>
      <c r="L59" s="100">
        <f t="shared" si="8"/>
        <v>25000</v>
      </c>
      <c r="M59" s="100">
        <f t="shared" si="8"/>
        <v>30000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134477</v>
      </c>
      <c r="H61" s="94">
        <v>220408</v>
      </c>
      <c r="I61" s="93">
        <v>175447</v>
      </c>
      <c r="J61" s="95">
        <v>175447</v>
      </c>
      <c r="K61" s="93">
        <v>20000</v>
      </c>
      <c r="L61" s="93">
        <v>25000</v>
      </c>
      <c r="M61" s="93">
        <v>30000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2429234</v>
      </c>
      <c r="F73" s="86">
        <f t="shared" ref="F73:M73" si="12">SUM(F74:F75)</f>
        <v>2631424</v>
      </c>
      <c r="G73" s="86">
        <f t="shared" si="12"/>
        <v>2684051</v>
      </c>
      <c r="H73" s="87">
        <f t="shared" si="12"/>
        <v>2698546</v>
      </c>
      <c r="I73" s="86">
        <f t="shared" si="12"/>
        <v>2760032</v>
      </c>
      <c r="J73" s="88">
        <f t="shared" si="12"/>
        <v>2760032</v>
      </c>
      <c r="K73" s="86">
        <f t="shared" si="12"/>
        <v>2944138</v>
      </c>
      <c r="L73" s="86">
        <f t="shared" si="12"/>
        <v>3033639</v>
      </c>
      <c r="M73" s="86">
        <f t="shared" si="12"/>
        <v>3192966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623</v>
      </c>
      <c r="F74" s="79">
        <v>0</v>
      </c>
      <c r="G74" s="79">
        <v>858</v>
      </c>
      <c r="H74" s="80">
        <v>300</v>
      </c>
      <c r="I74" s="79">
        <v>350</v>
      </c>
      <c r="J74" s="81">
        <v>350</v>
      </c>
      <c r="K74" s="79">
        <v>300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2428611</v>
      </c>
      <c r="F75" s="93">
        <v>2631424</v>
      </c>
      <c r="G75" s="93">
        <v>2683193</v>
      </c>
      <c r="H75" s="94">
        <v>2698246</v>
      </c>
      <c r="I75" s="93">
        <v>2759682</v>
      </c>
      <c r="J75" s="95">
        <v>2759682</v>
      </c>
      <c r="K75" s="93">
        <v>2943838</v>
      </c>
      <c r="L75" s="93">
        <v>3033639</v>
      </c>
      <c r="M75" s="93">
        <v>3192966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27477</v>
      </c>
      <c r="F77" s="72">
        <f t="shared" ref="F77:M77" si="13">F78+F81+F84+F85+F86+F87+F88</f>
        <v>11325</v>
      </c>
      <c r="G77" s="72">
        <f t="shared" si="13"/>
        <v>1235</v>
      </c>
      <c r="H77" s="73">
        <f t="shared" si="13"/>
        <v>16225</v>
      </c>
      <c r="I77" s="72">
        <f t="shared" si="13"/>
        <v>16668</v>
      </c>
      <c r="J77" s="74">
        <f t="shared" si="13"/>
        <v>16668</v>
      </c>
      <c r="K77" s="72">
        <f t="shared" si="13"/>
        <v>65935</v>
      </c>
      <c r="L77" s="72">
        <f t="shared" si="13"/>
        <v>742</v>
      </c>
      <c r="M77" s="72">
        <f t="shared" si="13"/>
        <v>754.82600000000002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27477</v>
      </c>
      <c r="F78" s="100">
        <f t="shared" ref="F78:M78" si="14">SUM(F79:F80)</f>
        <v>11022</v>
      </c>
      <c r="G78" s="100">
        <f t="shared" si="14"/>
        <v>1009</v>
      </c>
      <c r="H78" s="101">
        <f t="shared" si="14"/>
        <v>15000</v>
      </c>
      <c r="I78" s="100">
        <f t="shared" si="14"/>
        <v>14892</v>
      </c>
      <c r="J78" s="102">
        <f t="shared" si="14"/>
        <v>14892</v>
      </c>
      <c r="K78" s="100">
        <f t="shared" si="14"/>
        <v>64670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27477</v>
      </c>
      <c r="F80" s="93">
        <v>11022</v>
      </c>
      <c r="G80" s="93">
        <v>1009</v>
      </c>
      <c r="H80" s="94">
        <v>15000</v>
      </c>
      <c r="I80" s="93">
        <v>14892</v>
      </c>
      <c r="J80" s="95">
        <v>14892</v>
      </c>
      <c r="K80" s="93">
        <v>64670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303</v>
      </c>
      <c r="G81" s="86">
        <f t="shared" si="15"/>
        <v>226</v>
      </c>
      <c r="H81" s="87">
        <f t="shared" si="15"/>
        <v>1225</v>
      </c>
      <c r="I81" s="86">
        <f t="shared" si="15"/>
        <v>1776</v>
      </c>
      <c r="J81" s="88">
        <f t="shared" si="15"/>
        <v>1776</v>
      </c>
      <c r="K81" s="86">
        <f t="shared" si="15"/>
        <v>1265</v>
      </c>
      <c r="L81" s="86">
        <f t="shared" si="15"/>
        <v>742</v>
      </c>
      <c r="M81" s="86">
        <f t="shared" si="15"/>
        <v>754.82600000000002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303</v>
      </c>
      <c r="G83" s="93">
        <v>226</v>
      </c>
      <c r="H83" s="94">
        <v>1225</v>
      </c>
      <c r="I83" s="93">
        <v>1776</v>
      </c>
      <c r="J83" s="95">
        <v>1776</v>
      </c>
      <c r="K83" s="93">
        <v>1265</v>
      </c>
      <c r="L83" s="93">
        <v>742</v>
      </c>
      <c r="M83" s="93">
        <v>754.82600000000002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2647266</v>
      </c>
      <c r="F92" s="46">
        <f t="shared" ref="F92:M92" si="16">F4+F51+F77+F90</f>
        <v>2710996</v>
      </c>
      <c r="G92" s="46">
        <f t="shared" si="16"/>
        <v>3027491</v>
      </c>
      <c r="H92" s="47">
        <f t="shared" si="16"/>
        <v>3150218</v>
      </c>
      <c r="I92" s="46">
        <f t="shared" si="16"/>
        <v>3241532</v>
      </c>
      <c r="J92" s="48">
        <f t="shared" si="16"/>
        <v>3241532</v>
      </c>
      <c r="K92" s="46">
        <f t="shared" si="16"/>
        <v>3213530</v>
      </c>
      <c r="L92" s="46">
        <f t="shared" si="16"/>
        <v>3267816</v>
      </c>
      <c r="M92" s="46">
        <f t="shared" si="16"/>
        <v>3434046.9339999999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148</v>
      </c>
      <c r="F3" s="17" t="s">
        <v>155</v>
      </c>
      <c r="G3" s="17" t="s">
        <v>154</v>
      </c>
      <c r="H3" s="173" t="s">
        <v>156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82916</v>
      </c>
      <c r="F4" s="72">
        <f t="shared" ref="F4:M4" si="0">F5+F8+F47</f>
        <v>88048</v>
      </c>
      <c r="G4" s="72">
        <f t="shared" si="0"/>
        <v>73599</v>
      </c>
      <c r="H4" s="73">
        <f t="shared" si="0"/>
        <v>90667</v>
      </c>
      <c r="I4" s="72">
        <f t="shared" si="0"/>
        <v>72296</v>
      </c>
      <c r="J4" s="74">
        <f t="shared" si="0"/>
        <v>75749</v>
      </c>
      <c r="K4" s="72">
        <f t="shared" si="0"/>
        <v>57814</v>
      </c>
      <c r="L4" s="72">
        <f t="shared" si="0"/>
        <v>61429</v>
      </c>
      <c r="M4" s="72">
        <f t="shared" si="0"/>
        <v>66945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54247</v>
      </c>
      <c r="F5" s="100">
        <f t="shared" ref="F5:M5" si="1">SUM(F6:F7)</f>
        <v>52620</v>
      </c>
      <c r="G5" s="100">
        <f t="shared" si="1"/>
        <v>42803</v>
      </c>
      <c r="H5" s="101">
        <f t="shared" si="1"/>
        <v>61258</v>
      </c>
      <c r="I5" s="100">
        <f t="shared" si="1"/>
        <v>45712</v>
      </c>
      <c r="J5" s="102">
        <f t="shared" si="1"/>
        <v>45658</v>
      </c>
      <c r="K5" s="100">
        <f t="shared" si="1"/>
        <v>45183</v>
      </c>
      <c r="L5" s="100">
        <f t="shared" si="1"/>
        <v>48679</v>
      </c>
      <c r="M5" s="100">
        <f t="shared" si="1"/>
        <v>51179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46077</v>
      </c>
      <c r="F6" s="79">
        <v>44567</v>
      </c>
      <c r="G6" s="79">
        <v>36249</v>
      </c>
      <c r="H6" s="80">
        <v>52127</v>
      </c>
      <c r="I6" s="79">
        <v>38987</v>
      </c>
      <c r="J6" s="81">
        <v>38515</v>
      </c>
      <c r="K6" s="79">
        <v>38073</v>
      </c>
      <c r="L6" s="79">
        <v>41161</v>
      </c>
      <c r="M6" s="79">
        <v>43280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8170</v>
      </c>
      <c r="F7" s="93">
        <v>8053</v>
      </c>
      <c r="G7" s="93">
        <v>6554</v>
      </c>
      <c r="H7" s="94">
        <v>9131</v>
      </c>
      <c r="I7" s="93">
        <v>6725</v>
      </c>
      <c r="J7" s="95">
        <v>7143</v>
      </c>
      <c r="K7" s="93">
        <v>7110</v>
      </c>
      <c r="L7" s="93">
        <v>7518</v>
      </c>
      <c r="M7" s="93">
        <v>7899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28669</v>
      </c>
      <c r="F8" s="100">
        <f t="shared" ref="F8:M8" si="2">SUM(F9:F46)</f>
        <v>35428</v>
      </c>
      <c r="G8" s="100">
        <f t="shared" si="2"/>
        <v>30796</v>
      </c>
      <c r="H8" s="101">
        <f t="shared" si="2"/>
        <v>29409</v>
      </c>
      <c r="I8" s="100">
        <f t="shared" si="2"/>
        <v>26584</v>
      </c>
      <c r="J8" s="102">
        <f t="shared" si="2"/>
        <v>30091</v>
      </c>
      <c r="K8" s="100">
        <f t="shared" si="2"/>
        <v>12631</v>
      </c>
      <c r="L8" s="100">
        <f t="shared" si="2"/>
        <v>12750</v>
      </c>
      <c r="M8" s="100">
        <f t="shared" si="2"/>
        <v>15766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</v>
      </c>
      <c r="F9" s="79">
        <v>0</v>
      </c>
      <c r="G9" s="79">
        <v>0</v>
      </c>
      <c r="H9" s="80">
        <v>0</v>
      </c>
      <c r="I9" s="79">
        <v>45</v>
      </c>
      <c r="J9" s="81">
        <v>45</v>
      </c>
      <c r="K9" s="79">
        <v>48</v>
      </c>
      <c r="L9" s="79">
        <v>52</v>
      </c>
      <c r="M9" s="79">
        <v>58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5</v>
      </c>
      <c r="G10" s="86">
        <v>89</v>
      </c>
      <c r="H10" s="87">
        <v>279</v>
      </c>
      <c r="I10" s="86">
        <v>150</v>
      </c>
      <c r="J10" s="88">
        <v>150</v>
      </c>
      <c r="K10" s="86">
        <v>13</v>
      </c>
      <c r="L10" s="86">
        <v>40</v>
      </c>
      <c r="M10" s="86">
        <v>46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</v>
      </c>
      <c r="F11" s="86">
        <v>79</v>
      </c>
      <c r="G11" s="86">
        <v>41</v>
      </c>
      <c r="H11" s="87">
        <v>394</v>
      </c>
      <c r="I11" s="86">
        <v>77</v>
      </c>
      <c r="J11" s="88">
        <v>77</v>
      </c>
      <c r="K11" s="86">
        <v>56</v>
      </c>
      <c r="L11" s="86">
        <v>59</v>
      </c>
      <c r="M11" s="86">
        <v>66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9</v>
      </c>
      <c r="G14" s="86">
        <v>29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250</v>
      </c>
      <c r="F15" s="86">
        <v>278</v>
      </c>
      <c r="G15" s="86">
        <v>291</v>
      </c>
      <c r="H15" s="87">
        <v>494</v>
      </c>
      <c r="I15" s="86">
        <v>220</v>
      </c>
      <c r="J15" s="88">
        <v>204</v>
      </c>
      <c r="K15" s="86">
        <v>310</v>
      </c>
      <c r="L15" s="86">
        <v>329</v>
      </c>
      <c r="M15" s="86">
        <v>346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77</v>
      </c>
      <c r="F16" s="86">
        <v>86</v>
      </c>
      <c r="G16" s="86">
        <v>137</v>
      </c>
      <c r="H16" s="87">
        <v>239</v>
      </c>
      <c r="I16" s="86">
        <v>236</v>
      </c>
      <c r="J16" s="88">
        <v>176</v>
      </c>
      <c r="K16" s="86">
        <v>75</v>
      </c>
      <c r="L16" s="86">
        <v>80</v>
      </c>
      <c r="M16" s="86">
        <v>80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8215</v>
      </c>
      <c r="F17" s="86">
        <v>1176</v>
      </c>
      <c r="G17" s="86">
        <v>219</v>
      </c>
      <c r="H17" s="87">
        <v>3751</v>
      </c>
      <c r="I17" s="86">
        <v>332</v>
      </c>
      <c r="J17" s="88">
        <v>328</v>
      </c>
      <c r="K17" s="86">
        <v>60</v>
      </c>
      <c r="L17" s="86">
        <v>25</v>
      </c>
      <c r="M17" s="86">
        <v>46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20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4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185</v>
      </c>
      <c r="F21" s="86">
        <v>296</v>
      </c>
      <c r="G21" s="86">
        <v>700</v>
      </c>
      <c r="H21" s="87">
        <v>5354</v>
      </c>
      <c r="I21" s="86">
        <v>1440</v>
      </c>
      <c r="J21" s="88">
        <v>1476</v>
      </c>
      <c r="K21" s="86">
        <v>1520</v>
      </c>
      <c r="L21" s="86">
        <v>1394</v>
      </c>
      <c r="M21" s="86">
        <v>2269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279</v>
      </c>
      <c r="G22" s="86">
        <v>2185</v>
      </c>
      <c r="H22" s="87">
        <v>2000</v>
      </c>
      <c r="I22" s="86">
        <v>2627</v>
      </c>
      <c r="J22" s="88">
        <v>2480</v>
      </c>
      <c r="K22" s="86">
        <v>1000</v>
      </c>
      <c r="L22" s="86">
        <v>1000</v>
      </c>
      <c r="M22" s="86">
        <v>1000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236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4</v>
      </c>
      <c r="J27" s="88">
        <v>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2</v>
      </c>
      <c r="H29" s="87">
        <v>19</v>
      </c>
      <c r="I29" s="86">
        <v>14</v>
      </c>
      <c r="J29" s="88">
        <v>14</v>
      </c>
      <c r="K29" s="86">
        <v>16</v>
      </c>
      <c r="L29" s="86">
        <v>11</v>
      </c>
      <c r="M29" s="86">
        <v>12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12</v>
      </c>
      <c r="G30" s="86">
        <v>17</v>
      </c>
      <c r="H30" s="87">
        <v>150</v>
      </c>
      <c r="I30" s="86">
        <v>148</v>
      </c>
      <c r="J30" s="88">
        <v>148</v>
      </c>
      <c r="K30" s="86">
        <v>150</v>
      </c>
      <c r="L30" s="86">
        <v>150</v>
      </c>
      <c r="M30" s="86">
        <v>150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0</v>
      </c>
      <c r="G31" s="86">
        <v>0</v>
      </c>
      <c r="H31" s="87">
        <v>35</v>
      </c>
      <c r="I31" s="86">
        <v>0</v>
      </c>
      <c r="J31" s="88">
        <v>0</v>
      </c>
      <c r="K31" s="86">
        <v>15</v>
      </c>
      <c r="L31" s="86">
        <v>15</v>
      </c>
      <c r="M31" s="86">
        <v>15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1718</v>
      </c>
      <c r="F32" s="86">
        <v>4820</v>
      </c>
      <c r="G32" s="86">
        <v>865</v>
      </c>
      <c r="H32" s="87">
        <v>3645</v>
      </c>
      <c r="I32" s="86">
        <v>2052</v>
      </c>
      <c r="J32" s="88">
        <v>1728</v>
      </c>
      <c r="K32" s="86">
        <v>2540</v>
      </c>
      <c r="L32" s="86">
        <v>2525</v>
      </c>
      <c r="M32" s="86">
        <v>3025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190</v>
      </c>
      <c r="H36" s="87">
        <v>0</v>
      </c>
      <c r="I36" s="86">
        <v>5</v>
      </c>
      <c r="J36" s="88">
        <v>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255</v>
      </c>
      <c r="F37" s="86">
        <v>517</v>
      </c>
      <c r="G37" s="86">
        <v>0</v>
      </c>
      <c r="H37" s="87">
        <v>457</v>
      </c>
      <c r="I37" s="86">
        <v>294</v>
      </c>
      <c r="J37" s="88">
        <v>371</v>
      </c>
      <c r="K37" s="86">
        <v>364</v>
      </c>
      <c r="L37" s="86">
        <v>371</v>
      </c>
      <c r="M37" s="86">
        <v>386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43</v>
      </c>
      <c r="F38" s="86">
        <v>18</v>
      </c>
      <c r="G38" s="86">
        <v>35</v>
      </c>
      <c r="H38" s="87">
        <v>94</v>
      </c>
      <c r="I38" s="86">
        <v>43</v>
      </c>
      <c r="J38" s="88">
        <v>40</v>
      </c>
      <c r="K38" s="86">
        <v>64</v>
      </c>
      <c r="L38" s="86">
        <v>63</v>
      </c>
      <c r="M38" s="86">
        <v>65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</v>
      </c>
      <c r="F39" s="86">
        <v>43</v>
      </c>
      <c r="G39" s="86">
        <v>41</v>
      </c>
      <c r="H39" s="87">
        <v>83</v>
      </c>
      <c r="I39" s="86">
        <v>69</v>
      </c>
      <c r="J39" s="88">
        <v>93</v>
      </c>
      <c r="K39" s="86">
        <v>74</v>
      </c>
      <c r="L39" s="86">
        <v>79</v>
      </c>
      <c r="M39" s="86">
        <v>81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17542</v>
      </c>
      <c r="F40" s="86">
        <v>27131</v>
      </c>
      <c r="G40" s="86">
        <v>25214</v>
      </c>
      <c r="H40" s="87">
        <v>11057</v>
      </c>
      <c r="I40" s="86">
        <v>16260</v>
      </c>
      <c r="J40" s="88">
        <v>20202</v>
      </c>
      <c r="K40" s="86">
        <v>5670</v>
      </c>
      <c r="L40" s="86">
        <v>5784</v>
      </c>
      <c r="M40" s="86">
        <v>7228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</v>
      </c>
      <c r="G41" s="86">
        <v>0</v>
      </c>
      <c r="H41" s="87">
        <v>0</v>
      </c>
      <c r="I41" s="86">
        <v>32</v>
      </c>
      <c r="J41" s="88">
        <v>32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353</v>
      </c>
      <c r="F42" s="86">
        <v>353</v>
      </c>
      <c r="G42" s="86">
        <v>525</v>
      </c>
      <c r="H42" s="87">
        <v>1097</v>
      </c>
      <c r="I42" s="86">
        <v>2059</v>
      </c>
      <c r="J42" s="88">
        <v>2037</v>
      </c>
      <c r="K42" s="86">
        <v>565</v>
      </c>
      <c r="L42" s="86">
        <v>691</v>
      </c>
      <c r="M42" s="86">
        <v>811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41</v>
      </c>
      <c r="G44" s="86">
        <v>216</v>
      </c>
      <c r="H44" s="87">
        <v>217</v>
      </c>
      <c r="I44" s="86">
        <v>393</v>
      </c>
      <c r="J44" s="88">
        <v>393</v>
      </c>
      <c r="K44" s="86">
        <v>91</v>
      </c>
      <c r="L44" s="86">
        <v>82</v>
      </c>
      <c r="M44" s="86">
        <v>82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26</v>
      </c>
      <c r="G45" s="86">
        <v>0</v>
      </c>
      <c r="H45" s="87">
        <v>44</v>
      </c>
      <c r="I45" s="86">
        <v>81</v>
      </c>
      <c r="J45" s="88">
        <v>81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3</v>
      </c>
      <c r="J46" s="95">
        <v>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226241</v>
      </c>
      <c r="F51" s="72">
        <f t="shared" ref="F51:M51" si="4">F52+F59+F62+F63+F64+F72+F73</f>
        <v>97413</v>
      </c>
      <c r="G51" s="72">
        <f t="shared" si="4"/>
        <v>109594</v>
      </c>
      <c r="H51" s="73">
        <f t="shared" si="4"/>
        <v>79500</v>
      </c>
      <c r="I51" s="72">
        <f t="shared" si="4"/>
        <v>63412</v>
      </c>
      <c r="J51" s="74">
        <f t="shared" si="4"/>
        <v>63467</v>
      </c>
      <c r="K51" s="72">
        <f t="shared" si="4"/>
        <v>86377</v>
      </c>
      <c r="L51" s="72">
        <f t="shared" si="4"/>
        <v>96358</v>
      </c>
      <c r="M51" s="72">
        <f t="shared" si="4"/>
        <v>164896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225525</v>
      </c>
      <c r="F52" s="79">
        <f t="shared" ref="F52:M52" si="5">F53+F56</f>
        <v>85616</v>
      </c>
      <c r="G52" s="79">
        <f t="shared" si="5"/>
        <v>106306</v>
      </c>
      <c r="H52" s="80">
        <f t="shared" si="5"/>
        <v>68126</v>
      </c>
      <c r="I52" s="79">
        <f t="shared" si="5"/>
        <v>45477</v>
      </c>
      <c r="J52" s="81">
        <f t="shared" si="5"/>
        <v>45477</v>
      </c>
      <c r="K52" s="79">
        <f t="shared" si="5"/>
        <v>65381</v>
      </c>
      <c r="L52" s="79">
        <f t="shared" si="5"/>
        <v>86858</v>
      </c>
      <c r="M52" s="79">
        <f t="shared" si="5"/>
        <v>164896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225525</v>
      </c>
      <c r="F56" s="93">
        <f t="shared" ref="F56:M56" si="7">SUM(F57:F58)</f>
        <v>85616</v>
      </c>
      <c r="G56" s="93">
        <f t="shared" si="7"/>
        <v>106306</v>
      </c>
      <c r="H56" s="94">
        <f t="shared" si="7"/>
        <v>68126</v>
      </c>
      <c r="I56" s="93">
        <f t="shared" si="7"/>
        <v>45477</v>
      </c>
      <c r="J56" s="95">
        <f t="shared" si="7"/>
        <v>45477</v>
      </c>
      <c r="K56" s="93">
        <f t="shared" si="7"/>
        <v>65381</v>
      </c>
      <c r="L56" s="93">
        <f t="shared" si="7"/>
        <v>86858</v>
      </c>
      <c r="M56" s="93">
        <f t="shared" si="7"/>
        <v>164896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225525</v>
      </c>
      <c r="F57" s="79">
        <v>85616</v>
      </c>
      <c r="G57" s="79">
        <v>106306</v>
      </c>
      <c r="H57" s="80">
        <v>68126</v>
      </c>
      <c r="I57" s="79">
        <v>45477</v>
      </c>
      <c r="J57" s="81">
        <v>45477</v>
      </c>
      <c r="K57" s="79">
        <v>65381</v>
      </c>
      <c r="L57" s="79">
        <v>86858</v>
      </c>
      <c r="M57" s="79">
        <v>164896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716</v>
      </c>
      <c r="F73" s="86">
        <f t="shared" ref="F73:M73" si="12">SUM(F74:F75)</f>
        <v>11797</v>
      </c>
      <c r="G73" s="86">
        <f t="shared" si="12"/>
        <v>3288</v>
      </c>
      <c r="H73" s="87">
        <f t="shared" si="12"/>
        <v>11374</v>
      </c>
      <c r="I73" s="86">
        <f t="shared" si="12"/>
        <v>17935</v>
      </c>
      <c r="J73" s="88">
        <f t="shared" si="12"/>
        <v>17990</v>
      </c>
      <c r="K73" s="86">
        <f t="shared" si="12"/>
        <v>20996</v>
      </c>
      <c r="L73" s="86">
        <f t="shared" si="12"/>
        <v>9500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716</v>
      </c>
      <c r="F74" s="79">
        <v>11797</v>
      </c>
      <c r="G74" s="79">
        <v>756</v>
      </c>
      <c r="H74" s="80">
        <v>1374</v>
      </c>
      <c r="I74" s="79">
        <v>9435</v>
      </c>
      <c r="J74" s="81">
        <v>9490</v>
      </c>
      <c r="K74" s="79">
        <v>496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2532</v>
      </c>
      <c r="H75" s="94">
        <v>10000</v>
      </c>
      <c r="I75" s="93">
        <v>8500</v>
      </c>
      <c r="J75" s="95">
        <v>8500</v>
      </c>
      <c r="K75" s="93">
        <v>20500</v>
      </c>
      <c r="L75" s="93">
        <v>9500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</v>
      </c>
      <c r="F77" s="72">
        <f t="shared" ref="F77:M77" si="13">F78+F81+F84+F85+F86+F87+F88</f>
        <v>105</v>
      </c>
      <c r="G77" s="72">
        <f t="shared" si="13"/>
        <v>1852</v>
      </c>
      <c r="H77" s="73">
        <f t="shared" si="13"/>
        <v>61018</v>
      </c>
      <c r="I77" s="72">
        <f t="shared" si="13"/>
        <v>34447</v>
      </c>
      <c r="J77" s="74">
        <f t="shared" si="13"/>
        <v>30939</v>
      </c>
      <c r="K77" s="72">
        <f t="shared" si="13"/>
        <v>40737</v>
      </c>
      <c r="L77" s="72">
        <f t="shared" si="13"/>
        <v>20556</v>
      </c>
      <c r="M77" s="72">
        <f t="shared" si="13"/>
        <v>20605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77</v>
      </c>
      <c r="G78" s="100">
        <f t="shared" si="14"/>
        <v>1852</v>
      </c>
      <c r="H78" s="101">
        <f t="shared" si="14"/>
        <v>60464</v>
      </c>
      <c r="I78" s="100">
        <f t="shared" si="14"/>
        <v>34253</v>
      </c>
      <c r="J78" s="102">
        <f t="shared" si="14"/>
        <v>30745</v>
      </c>
      <c r="K78" s="100">
        <f t="shared" si="14"/>
        <v>40465</v>
      </c>
      <c r="L78" s="100">
        <f t="shared" si="14"/>
        <v>20464</v>
      </c>
      <c r="M78" s="100">
        <f t="shared" si="14"/>
        <v>20500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77</v>
      </c>
      <c r="G79" s="79">
        <v>1852</v>
      </c>
      <c r="H79" s="80">
        <v>60464</v>
      </c>
      <c r="I79" s="79">
        <v>34253</v>
      </c>
      <c r="J79" s="81">
        <v>30745</v>
      </c>
      <c r="K79" s="79">
        <v>40465</v>
      </c>
      <c r="L79" s="79">
        <v>20464</v>
      </c>
      <c r="M79" s="79">
        <v>20500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</v>
      </c>
      <c r="F81" s="86">
        <f t="shared" ref="F81:M81" si="15">SUM(F82:F83)</f>
        <v>28</v>
      </c>
      <c r="G81" s="86">
        <f t="shared" si="15"/>
        <v>0</v>
      </c>
      <c r="H81" s="87">
        <f t="shared" si="15"/>
        <v>554</v>
      </c>
      <c r="I81" s="86">
        <f t="shared" si="15"/>
        <v>194</v>
      </c>
      <c r="J81" s="88">
        <f t="shared" si="15"/>
        <v>194</v>
      </c>
      <c r="K81" s="86">
        <f t="shared" si="15"/>
        <v>272</v>
      </c>
      <c r="L81" s="86">
        <f t="shared" si="15"/>
        <v>92</v>
      </c>
      <c r="M81" s="86">
        <f t="shared" si="15"/>
        <v>105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</v>
      </c>
      <c r="F83" s="93">
        <v>28</v>
      </c>
      <c r="G83" s="93">
        <v>0</v>
      </c>
      <c r="H83" s="94">
        <v>554</v>
      </c>
      <c r="I83" s="93">
        <v>194</v>
      </c>
      <c r="J83" s="95">
        <v>194</v>
      </c>
      <c r="K83" s="93">
        <v>272</v>
      </c>
      <c r="L83" s="93">
        <v>92</v>
      </c>
      <c r="M83" s="93">
        <v>105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46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309162</v>
      </c>
      <c r="F92" s="46">
        <f t="shared" ref="F92:M92" si="16">F4+F51+F77+F90</f>
        <v>185566</v>
      </c>
      <c r="G92" s="46">
        <f t="shared" si="16"/>
        <v>185091</v>
      </c>
      <c r="H92" s="47">
        <f t="shared" si="16"/>
        <v>231185</v>
      </c>
      <c r="I92" s="46">
        <f t="shared" si="16"/>
        <v>170155</v>
      </c>
      <c r="J92" s="48">
        <f t="shared" si="16"/>
        <v>170155</v>
      </c>
      <c r="K92" s="46">
        <f t="shared" si="16"/>
        <v>184928</v>
      </c>
      <c r="L92" s="46">
        <f t="shared" si="16"/>
        <v>178343</v>
      </c>
      <c r="M92" s="46">
        <f t="shared" si="16"/>
        <v>252446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158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5" t="s">
        <v>136</v>
      </c>
      <c r="C4" s="33">
        <v>122408</v>
      </c>
      <c r="D4" s="33">
        <v>133940</v>
      </c>
      <c r="E4" s="33">
        <v>151366</v>
      </c>
      <c r="F4" s="27">
        <v>136453</v>
      </c>
      <c r="G4" s="28">
        <v>165093</v>
      </c>
      <c r="H4" s="29">
        <v>165093</v>
      </c>
      <c r="I4" s="33">
        <v>184669</v>
      </c>
      <c r="J4" s="33">
        <v>191798</v>
      </c>
      <c r="K4" s="33">
        <v>201966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125</v>
      </c>
      <c r="C5" s="33">
        <v>10401</v>
      </c>
      <c r="D5" s="33">
        <v>11993</v>
      </c>
      <c r="E5" s="33">
        <v>13823</v>
      </c>
      <c r="F5" s="32">
        <v>32820</v>
      </c>
      <c r="G5" s="33">
        <v>14590</v>
      </c>
      <c r="H5" s="34">
        <v>14590</v>
      </c>
      <c r="I5" s="33">
        <v>17155</v>
      </c>
      <c r="J5" s="33">
        <v>18076</v>
      </c>
      <c r="K5" s="33">
        <v>19355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124</v>
      </c>
      <c r="C6" s="33">
        <v>2647266</v>
      </c>
      <c r="D6" s="33">
        <v>2710996</v>
      </c>
      <c r="E6" s="33">
        <v>3027491</v>
      </c>
      <c r="F6" s="32">
        <v>3150218</v>
      </c>
      <c r="G6" s="33">
        <v>3241532</v>
      </c>
      <c r="H6" s="34">
        <v>3241532</v>
      </c>
      <c r="I6" s="33">
        <v>3213530</v>
      </c>
      <c r="J6" s="33">
        <v>3267816</v>
      </c>
      <c r="K6" s="33">
        <v>3434046.9339999999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123</v>
      </c>
      <c r="C7" s="33">
        <v>309162</v>
      </c>
      <c r="D7" s="33">
        <v>185566</v>
      </c>
      <c r="E7" s="33">
        <v>185091</v>
      </c>
      <c r="F7" s="32">
        <v>231185</v>
      </c>
      <c r="G7" s="33">
        <v>170155</v>
      </c>
      <c r="H7" s="34">
        <v>170155</v>
      </c>
      <c r="I7" s="33">
        <v>184928</v>
      </c>
      <c r="J7" s="33">
        <v>178343</v>
      </c>
      <c r="K7" s="33">
        <v>252446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129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130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131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3089237</v>
      </c>
      <c r="D19" s="46">
        <f t="shared" ref="D19:K19" si="1">SUM(D4:D18)</f>
        <v>3042495</v>
      </c>
      <c r="E19" s="46">
        <f t="shared" si="1"/>
        <v>3377771</v>
      </c>
      <c r="F19" s="47">
        <f t="shared" si="1"/>
        <v>3550676</v>
      </c>
      <c r="G19" s="46">
        <f t="shared" si="1"/>
        <v>3591370</v>
      </c>
      <c r="H19" s="48">
        <f t="shared" si="1"/>
        <v>3591370</v>
      </c>
      <c r="I19" s="46">
        <f t="shared" si="1"/>
        <v>3600282</v>
      </c>
      <c r="J19" s="46">
        <f t="shared" si="1"/>
        <v>3656033</v>
      </c>
      <c r="K19" s="46">
        <f t="shared" si="1"/>
        <v>3907813.9339999999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265272</v>
      </c>
      <c r="D4" s="20">
        <f t="shared" ref="D4:K4" si="0">SUM(D5:D7)</f>
        <v>288736</v>
      </c>
      <c r="E4" s="20">
        <f t="shared" si="0"/>
        <v>318562</v>
      </c>
      <c r="F4" s="21">
        <f t="shared" si="0"/>
        <v>368706</v>
      </c>
      <c r="G4" s="20">
        <f t="shared" si="0"/>
        <v>379726</v>
      </c>
      <c r="H4" s="22">
        <f t="shared" si="0"/>
        <v>383114</v>
      </c>
      <c r="I4" s="20">
        <f t="shared" si="0"/>
        <v>399805</v>
      </c>
      <c r="J4" s="20">
        <f t="shared" si="0"/>
        <v>436057</v>
      </c>
      <c r="K4" s="20">
        <f t="shared" si="0"/>
        <v>457316.10800000001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174805</v>
      </c>
      <c r="D5" s="28">
        <v>188020</v>
      </c>
      <c r="E5" s="28">
        <v>208272</v>
      </c>
      <c r="F5" s="27">
        <v>250555</v>
      </c>
      <c r="G5" s="28">
        <v>248183</v>
      </c>
      <c r="H5" s="29">
        <v>248129</v>
      </c>
      <c r="I5" s="28">
        <v>289591</v>
      </c>
      <c r="J5" s="28">
        <v>310810</v>
      </c>
      <c r="K5" s="29">
        <v>327381.87300000002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90275</v>
      </c>
      <c r="D6" s="33">
        <v>100716</v>
      </c>
      <c r="E6" s="33">
        <v>110290</v>
      </c>
      <c r="F6" s="32">
        <v>118151</v>
      </c>
      <c r="G6" s="33">
        <v>131435</v>
      </c>
      <c r="H6" s="34">
        <v>134873</v>
      </c>
      <c r="I6" s="33">
        <v>110214</v>
      </c>
      <c r="J6" s="33">
        <v>125247</v>
      </c>
      <c r="K6" s="34">
        <v>129934.23499999999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192</v>
      </c>
      <c r="D7" s="36">
        <v>0</v>
      </c>
      <c r="E7" s="36">
        <v>0</v>
      </c>
      <c r="F7" s="35">
        <v>0</v>
      </c>
      <c r="G7" s="36">
        <v>108</v>
      </c>
      <c r="H7" s="37">
        <v>112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2784369</v>
      </c>
      <c r="D8" s="20">
        <f t="shared" ref="D8:K8" si="1">SUM(D9:D15)</f>
        <v>2729402</v>
      </c>
      <c r="E8" s="20">
        <f t="shared" si="1"/>
        <v>3044821</v>
      </c>
      <c r="F8" s="21">
        <f t="shared" si="1"/>
        <v>3099239</v>
      </c>
      <c r="G8" s="20">
        <f t="shared" si="1"/>
        <v>3152247</v>
      </c>
      <c r="H8" s="22">
        <f t="shared" si="1"/>
        <v>3152309</v>
      </c>
      <c r="I8" s="20">
        <f t="shared" si="1"/>
        <v>3087469</v>
      </c>
      <c r="J8" s="20">
        <f t="shared" si="1"/>
        <v>3195486</v>
      </c>
      <c r="K8" s="20">
        <f t="shared" si="1"/>
        <v>3425961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353589</v>
      </c>
      <c r="D9" s="28">
        <v>85678</v>
      </c>
      <c r="E9" s="28">
        <v>221451</v>
      </c>
      <c r="F9" s="27">
        <v>168376</v>
      </c>
      <c r="G9" s="28">
        <v>198044</v>
      </c>
      <c r="H9" s="29">
        <v>198051</v>
      </c>
      <c r="I9" s="28">
        <v>102335</v>
      </c>
      <c r="J9" s="28">
        <v>127347</v>
      </c>
      <c r="K9" s="29">
        <v>202995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134477</v>
      </c>
      <c r="F10" s="32">
        <v>220408</v>
      </c>
      <c r="G10" s="33">
        <v>175447</v>
      </c>
      <c r="H10" s="34">
        <v>175447</v>
      </c>
      <c r="I10" s="33">
        <v>20000</v>
      </c>
      <c r="J10" s="33">
        <v>25000</v>
      </c>
      <c r="K10" s="34">
        <v>30000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2430780</v>
      </c>
      <c r="D15" s="36">
        <v>2643724</v>
      </c>
      <c r="E15" s="36">
        <v>2688893</v>
      </c>
      <c r="F15" s="35">
        <v>2710455</v>
      </c>
      <c r="G15" s="36">
        <v>2778756</v>
      </c>
      <c r="H15" s="37">
        <v>2778811</v>
      </c>
      <c r="I15" s="36">
        <v>2965134</v>
      </c>
      <c r="J15" s="36">
        <v>3043139</v>
      </c>
      <c r="K15" s="37">
        <v>3192966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30293</v>
      </c>
      <c r="D16" s="20">
        <f t="shared" ref="D16:K16" si="2">SUM(D17:D23)</f>
        <v>15054</v>
      </c>
      <c r="E16" s="20">
        <f t="shared" si="2"/>
        <v>14324</v>
      </c>
      <c r="F16" s="21">
        <f t="shared" si="2"/>
        <v>82731</v>
      </c>
      <c r="G16" s="20">
        <f t="shared" si="2"/>
        <v>59397</v>
      </c>
      <c r="H16" s="22">
        <f t="shared" si="2"/>
        <v>55899</v>
      </c>
      <c r="I16" s="20">
        <f t="shared" si="2"/>
        <v>113008</v>
      </c>
      <c r="J16" s="20">
        <f t="shared" si="2"/>
        <v>24490</v>
      </c>
      <c r="K16" s="20">
        <f t="shared" si="2"/>
        <v>24536.826000000001</v>
      </c>
    </row>
    <row r="17" spans="1:11" s="14" customFormat="1" ht="12.75" customHeight="1" x14ac:dyDescent="0.25">
      <c r="A17" s="25"/>
      <c r="B17" s="26" t="s">
        <v>22</v>
      </c>
      <c r="C17" s="27">
        <v>27477</v>
      </c>
      <c r="D17" s="28">
        <v>11099</v>
      </c>
      <c r="E17" s="28">
        <v>2861</v>
      </c>
      <c r="F17" s="27">
        <v>75464</v>
      </c>
      <c r="G17" s="28">
        <v>49145</v>
      </c>
      <c r="H17" s="29">
        <v>45637</v>
      </c>
      <c r="I17" s="28">
        <v>105135</v>
      </c>
      <c r="J17" s="28">
        <v>20464</v>
      </c>
      <c r="K17" s="29">
        <v>20500</v>
      </c>
    </row>
    <row r="18" spans="1:11" s="14" customFormat="1" ht="12.75" customHeight="1" x14ac:dyDescent="0.25">
      <c r="A18" s="25"/>
      <c r="B18" s="26" t="s">
        <v>23</v>
      </c>
      <c r="C18" s="32">
        <v>2537</v>
      </c>
      <c r="D18" s="33">
        <v>3955</v>
      </c>
      <c r="E18" s="33">
        <v>11128</v>
      </c>
      <c r="F18" s="32">
        <v>7267</v>
      </c>
      <c r="G18" s="33">
        <v>10052</v>
      </c>
      <c r="H18" s="34">
        <v>10040</v>
      </c>
      <c r="I18" s="33">
        <v>7873</v>
      </c>
      <c r="J18" s="33">
        <v>4026</v>
      </c>
      <c r="K18" s="34">
        <v>4036.826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279</v>
      </c>
      <c r="D23" s="36">
        <v>0</v>
      </c>
      <c r="E23" s="36">
        <v>335</v>
      </c>
      <c r="F23" s="35">
        <v>0</v>
      </c>
      <c r="G23" s="36">
        <v>200</v>
      </c>
      <c r="H23" s="37">
        <v>222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9303</v>
      </c>
      <c r="D24" s="20">
        <v>9303</v>
      </c>
      <c r="E24" s="20">
        <v>64</v>
      </c>
      <c r="F24" s="21">
        <v>0</v>
      </c>
      <c r="G24" s="20">
        <v>0</v>
      </c>
      <c r="H24" s="22">
        <v>48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3089237</v>
      </c>
      <c r="D26" s="46">
        <f t="shared" ref="D26:K26" si="3">+D4+D8+D16+D24</f>
        <v>3042495</v>
      </c>
      <c r="E26" s="46">
        <f t="shared" si="3"/>
        <v>3377771</v>
      </c>
      <c r="F26" s="47">
        <f t="shared" si="3"/>
        <v>3550676</v>
      </c>
      <c r="G26" s="46">
        <f t="shared" si="3"/>
        <v>3591370</v>
      </c>
      <c r="H26" s="48">
        <f t="shared" si="3"/>
        <v>3591370</v>
      </c>
      <c r="I26" s="46">
        <f t="shared" si="3"/>
        <v>3600282</v>
      </c>
      <c r="J26" s="46">
        <f t="shared" si="3"/>
        <v>3656033</v>
      </c>
      <c r="K26" s="46">
        <f t="shared" si="3"/>
        <v>3907813.9339999999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122408</v>
      </c>
      <c r="D4" s="33">
        <v>133940</v>
      </c>
      <c r="E4" s="33">
        <v>151366</v>
      </c>
      <c r="F4" s="27">
        <v>136453</v>
      </c>
      <c r="G4" s="28">
        <v>165093</v>
      </c>
      <c r="H4" s="29">
        <v>165093</v>
      </c>
      <c r="I4" s="33">
        <v>184669</v>
      </c>
      <c r="J4" s="33">
        <v>191798</v>
      </c>
      <c r="K4" s="33">
        <v>201966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122408</v>
      </c>
      <c r="D19" s="46">
        <f t="shared" ref="D19:K19" si="1">SUM(D4:D18)</f>
        <v>133940</v>
      </c>
      <c r="E19" s="46">
        <f t="shared" si="1"/>
        <v>151366</v>
      </c>
      <c r="F19" s="47">
        <f t="shared" si="1"/>
        <v>136453</v>
      </c>
      <c r="G19" s="46">
        <f t="shared" si="1"/>
        <v>165093</v>
      </c>
      <c r="H19" s="48">
        <f t="shared" si="1"/>
        <v>165093</v>
      </c>
      <c r="I19" s="46">
        <f t="shared" si="1"/>
        <v>184669</v>
      </c>
      <c r="J19" s="46">
        <f t="shared" si="1"/>
        <v>191798</v>
      </c>
      <c r="K19" s="46">
        <f t="shared" si="1"/>
        <v>201966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109407</v>
      </c>
      <c r="D4" s="20">
        <f t="shared" ref="D4:K4" si="0">SUM(D5:D7)</f>
        <v>120448</v>
      </c>
      <c r="E4" s="20">
        <f t="shared" si="0"/>
        <v>138463</v>
      </c>
      <c r="F4" s="21">
        <f t="shared" si="0"/>
        <v>132790</v>
      </c>
      <c r="G4" s="20">
        <f t="shared" si="0"/>
        <v>156177</v>
      </c>
      <c r="H4" s="22">
        <f t="shared" si="0"/>
        <v>156129</v>
      </c>
      <c r="I4" s="20">
        <f t="shared" si="0"/>
        <v>178168</v>
      </c>
      <c r="J4" s="20">
        <f t="shared" si="0"/>
        <v>188376</v>
      </c>
      <c r="K4" s="20">
        <f t="shared" si="0"/>
        <v>198547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61011</v>
      </c>
      <c r="D5" s="28">
        <v>65190</v>
      </c>
      <c r="E5" s="28">
        <v>76102</v>
      </c>
      <c r="F5" s="27">
        <v>80268</v>
      </c>
      <c r="G5" s="28">
        <v>91377</v>
      </c>
      <c r="H5" s="29">
        <v>91377</v>
      </c>
      <c r="I5" s="28">
        <v>107989</v>
      </c>
      <c r="J5" s="28">
        <v>116774</v>
      </c>
      <c r="K5" s="29">
        <v>125925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48396</v>
      </c>
      <c r="D6" s="33">
        <v>55258</v>
      </c>
      <c r="E6" s="33">
        <v>62361</v>
      </c>
      <c r="F6" s="32">
        <v>52522</v>
      </c>
      <c r="G6" s="33">
        <v>64800</v>
      </c>
      <c r="H6" s="34">
        <v>64748</v>
      </c>
      <c r="I6" s="33">
        <v>70179</v>
      </c>
      <c r="J6" s="33">
        <v>71602</v>
      </c>
      <c r="K6" s="34">
        <v>72622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4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887</v>
      </c>
      <c r="D8" s="20">
        <f t="shared" ref="D8:K8" si="1">SUM(D9:D15)</f>
        <v>565</v>
      </c>
      <c r="E8" s="20">
        <f t="shared" si="1"/>
        <v>1654</v>
      </c>
      <c r="F8" s="21">
        <f t="shared" si="1"/>
        <v>785</v>
      </c>
      <c r="G8" s="20">
        <f t="shared" si="1"/>
        <v>919</v>
      </c>
      <c r="H8" s="22">
        <f t="shared" si="1"/>
        <v>919</v>
      </c>
      <c r="I8" s="20">
        <f t="shared" si="1"/>
        <v>265</v>
      </c>
      <c r="J8" s="20">
        <f t="shared" si="1"/>
        <v>280</v>
      </c>
      <c r="K8" s="20">
        <f t="shared" si="1"/>
        <v>295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57</v>
      </c>
      <c r="D9" s="28">
        <v>62</v>
      </c>
      <c r="E9" s="28">
        <v>145</v>
      </c>
      <c r="F9" s="27">
        <v>250</v>
      </c>
      <c r="G9" s="28">
        <v>130</v>
      </c>
      <c r="H9" s="29">
        <v>130</v>
      </c>
      <c r="I9" s="28">
        <v>265</v>
      </c>
      <c r="J9" s="28">
        <v>280</v>
      </c>
      <c r="K9" s="29">
        <v>295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830</v>
      </c>
      <c r="D15" s="36">
        <v>503</v>
      </c>
      <c r="E15" s="36">
        <v>1509</v>
      </c>
      <c r="F15" s="35">
        <v>535</v>
      </c>
      <c r="G15" s="36">
        <v>789</v>
      </c>
      <c r="H15" s="37">
        <v>789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2811</v>
      </c>
      <c r="D16" s="20">
        <f t="shared" ref="D16:K16" si="2">SUM(D17:D23)</f>
        <v>3624</v>
      </c>
      <c r="E16" s="20">
        <f t="shared" si="2"/>
        <v>11231</v>
      </c>
      <c r="F16" s="21">
        <f t="shared" si="2"/>
        <v>2878</v>
      </c>
      <c r="G16" s="20">
        <f t="shared" si="2"/>
        <v>7997</v>
      </c>
      <c r="H16" s="22">
        <f t="shared" si="2"/>
        <v>7997</v>
      </c>
      <c r="I16" s="20">
        <f t="shared" si="2"/>
        <v>6236</v>
      </c>
      <c r="J16" s="20">
        <f t="shared" si="2"/>
        <v>3142</v>
      </c>
      <c r="K16" s="20">
        <f t="shared" si="2"/>
        <v>3124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2532</v>
      </c>
      <c r="D18" s="33">
        <v>3624</v>
      </c>
      <c r="E18" s="33">
        <v>10896</v>
      </c>
      <c r="F18" s="32">
        <v>2878</v>
      </c>
      <c r="G18" s="33">
        <v>7797</v>
      </c>
      <c r="H18" s="34">
        <v>7775</v>
      </c>
      <c r="I18" s="33">
        <v>6236</v>
      </c>
      <c r="J18" s="33">
        <v>3142</v>
      </c>
      <c r="K18" s="34">
        <v>3124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279</v>
      </c>
      <c r="D23" s="36">
        <v>0</v>
      </c>
      <c r="E23" s="36">
        <v>335</v>
      </c>
      <c r="F23" s="35">
        <v>0</v>
      </c>
      <c r="G23" s="36">
        <v>200</v>
      </c>
      <c r="H23" s="37">
        <v>222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9303</v>
      </c>
      <c r="D24" s="20">
        <v>9303</v>
      </c>
      <c r="E24" s="20">
        <v>18</v>
      </c>
      <c r="F24" s="21">
        <v>0</v>
      </c>
      <c r="G24" s="20">
        <v>0</v>
      </c>
      <c r="H24" s="22">
        <v>48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122408</v>
      </c>
      <c r="D26" s="46">
        <f t="shared" ref="D26:K26" si="3">+D4+D8+D16+D24</f>
        <v>133940</v>
      </c>
      <c r="E26" s="46">
        <f t="shared" si="3"/>
        <v>151366</v>
      </c>
      <c r="F26" s="47">
        <f t="shared" si="3"/>
        <v>136453</v>
      </c>
      <c r="G26" s="46">
        <f t="shared" si="3"/>
        <v>165093</v>
      </c>
      <c r="H26" s="48">
        <f t="shared" si="3"/>
        <v>165093</v>
      </c>
      <c r="I26" s="46">
        <f t="shared" si="3"/>
        <v>184669</v>
      </c>
      <c r="J26" s="46">
        <f t="shared" si="3"/>
        <v>191798</v>
      </c>
      <c r="K26" s="46">
        <f t="shared" si="3"/>
        <v>201966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138</v>
      </c>
      <c r="C4" s="33">
        <v>1067</v>
      </c>
      <c r="D4" s="33">
        <v>1149</v>
      </c>
      <c r="E4" s="33">
        <v>1353</v>
      </c>
      <c r="F4" s="27">
        <v>1818</v>
      </c>
      <c r="G4" s="28">
        <v>1715</v>
      </c>
      <c r="H4" s="29">
        <v>1715</v>
      </c>
      <c r="I4" s="33">
        <v>2170</v>
      </c>
      <c r="J4" s="33">
        <v>2358</v>
      </c>
      <c r="K4" s="33">
        <v>2535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139</v>
      </c>
      <c r="C5" s="33">
        <v>2918</v>
      </c>
      <c r="D5" s="33">
        <v>3166</v>
      </c>
      <c r="E5" s="33">
        <v>3603</v>
      </c>
      <c r="F5" s="32">
        <v>4622</v>
      </c>
      <c r="G5" s="33">
        <v>3862</v>
      </c>
      <c r="H5" s="34">
        <v>3862</v>
      </c>
      <c r="I5" s="33">
        <v>3917</v>
      </c>
      <c r="J5" s="33">
        <v>4135</v>
      </c>
      <c r="K5" s="33">
        <v>4441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140</v>
      </c>
      <c r="C6" s="33">
        <v>2994</v>
      </c>
      <c r="D6" s="33">
        <v>3490</v>
      </c>
      <c r="E6" s="33">
        <v>3386</v>
      </c>
      <c r="F6" s="32">
        <v>16221</v>
      </c>
      <c r="G6" s="33">
        <v>3184</v>
      </c>
      <c r="H6" s="34">
        <v>3184</v>
      </c>
      <c r="I6" s="33">
        <v>3649</v>
      </c>
      <c r="J6" s="33">
        <v>3643</v>
      </c>
      <c r="K6" s="33">
        <v>3927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141</v>
      </c>
      <c r="C7" s="33">
        <v>3422</v>
      </c>
      <c r="D7" s="33">
        <v>4188</v>
      </c>
      <c r="E7" s="33">
        <v>5481</v>
      </c>
      <c r="F7" s="32">
        <v>10159</v>
      </c>
      <c r="G7" s="33">
        <v>5829</v>
      </c>
      <c r="H7" s="34">
        <v>5829</v>
      </c>
      <c r="I7" s="33">
        <v>7419</v>
      </c>
      <c r="J7" s="33">
        <v>7940</v>
      </c>
      <c r="K7" s="33">
        <v>8452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10401</v>
      </c>
      <c r="D19" s="46">
        <f t="shared" ref="D19:K19" si="1">SUM(D4:D18)</f>
        <v>11993</v>
      </c>
      <c r="E19" s="46">
        <f t="shared" si="1"/>
        <v>13823</v>
      </c>
      <c r="F19" s="47">
        <f t="shared" si="1"/>
        <v>32820</v>
      </c>
      <c r="G19" s="46">
        <f t="shared" si="1"/>
        <v>14590</v>
      </c>
      <c r="H19" s="48">
        <f t="shared" si="1"/>
        <v>14590</v>
      </c>
      <c r="I19" s="46">
        <f t="shared" si="1"/>
        <v>17155</v>
      </c>
      <c r="J19" s="46">
        <f t="shared" si="1"/>
        <v>18076</v>
      </c>
      <c r="K19" s="46">
        <f t="shared" si="1"/>
        <v>19355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10401</v>
      </c>
      <c r="D4" s="20">
        <f t="shared" ref="D4:K4" si="0">SUM(D5:D7)</f>
        <v>11993</v>
      </c>
      <c r="E4" s="20">
        <f t="shared" si="0"/>
        <v>13772</v>
      </c>
      <c r="F4" s="21">
        <f t="shared" si="0"/>
        <v>30210</v>
      </c>
      <c r="G4" s="20">
        <f t="shared" si="0"/>
        <v>14305</v>
      </c>
      <c r="H4" s="22">
        <f t="shared" si="0"/>
        <v>14295</v>
      </c>
      <c r="I4" s="20">
        <f t="shared" si="0"/>
        <v>17055</v>
      </c>
      <c r="J4" s="20">
        <f t="shared" si="0"/>
        <v>18026</v>
      </c>
      <c r="K4" s="20">
        <f t="shared" si="0"/>
        <v>19302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9420</v>
      </c>
      <c r="D5" s="28">
        <v>10004</v>
      </c>
      <c r="E5" s="28">
        <v>10486</v>
      </c>
      <c r="F5" s="27">
        <v>17797</v>
      </c>
      <c r="G5" s="28">
        <v>11435</v>
      </c>
      <c r="H5" s="29">
        <v>11435</v>
      </c>
      <c r="I5" s="28">
        <v>13044</v>
      </c>
      <c r="J5" s="28">
        <v>13750</v>
      </c>
      <c r="K5" s="29">
        <v>14825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981</v>
      </c>
      <c r="D6" s="33">
        <v>1989</v>
      </c>
      <c r="E6" s="33">
        <v>3286</v>
      </c>
      <c r="F6" s="32">
        <v>12413</v>
      </c>
      <c r="G6" s="33">
        <v>2870</v>
      </c>
      <c r="H6" s="34">
        <v>2860</v>
      </c>
      <c r="I6" s="33">
        <v>4011</v>
      </c>
      <c r="J6" s="33">
        <v>4276</v>
      </c>
      <c r="K6" s="34">
        <v>4477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45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45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6</v>
      </c>
      <c r="F16" s="21">
        <f t="shared" si="2"/>
        <v>2610</v>
      </c>
      <c r="G16" s="20">
        <f t="shared" si="2"/>
        <v>285</v>
      </c>
      <c r="H16" s="22">
        <f t="shared" si="2"/>
        <v>295</v>
      </c>
      <c r="I16" s="20">
        <f t="shared" si="2"/>
        <v>100</v>
      </c>
      <c r="J16" s="20">
        <f t="shared" si="2"/>
        <v>50</v>
      </c>
      <c r="K16" s="20">
        <f t="shared" si="2"/>
        <v>53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6</v>
      </c>
      <c r="F18" s="32">
        <v>2610</v>
      </c>
      <c r="G18" s="33">
        <v>285</v>
      </c>
      <c r="H18" s="34">
        <v>295</v>
      </c>
      <c r="I18" s="33">
        <v>100</v>
      </c>
      <c r="J18" s="33">
        <v>50</v>
      </c>
      <c r="K18" s="34">
        <v>53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10401</v>
      </c>
      <c r="D26" s="46">
        <f t="shared" ref="D26:K26" si="3">+D4+D8+D16+D24</f>
        <v>11993</v>
      </c>
      <c r="E26" s="46">
        <f t="shared" si="3"/>
        <v>13823</v>
      </c>
      <c r="F26" s="47">
        <f t="shared" si="3"/>
        <v>32820</v>
      </c>
      <c r="G26" s="46">
        <f t="shared" si="3"/>
        <v>14590</v>
      </c>
      <c r="H26" s="48">
        <f t="shared" si="3"/>
        <v>14590</v>
      </c>
      <c r="I26" s="46">
        <f t="shared" si="3"/>
        <v>17155</v>
      </c>
      <c r="J26" s="46">
        <f t="shared" si="3"/>
        <v>18076</v>
      </c>
      <c r="K26" s="46">
        <f t="shared" si="3"/>
        <v>19355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55091</v>
      </c>
      <c r="D4" s="33">
        <v>56041</v>
      </c>
      <c r="E4" s="33">
        <v>86914</v>
      </c>
      <c r="F4" s="27">
        <v>72785</v>
      </c>
      <c r="G4" s="28">
        <v>70953</v>
      </c>
      <c r="H4" s="29">
        <v>70953</v>
      </c>
      <c r="I4" s="33">
        <v>77871</v>
      </c>
      <c r="J4" s="33">
        <v>81678</v>
      </c>
      <c r="K4" s="33">
        <v>85986.933999999994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491660</v>
      </c>
      <c r="D5" s="33">
        <v>648339</v>
      </c>
      <c r="E5" s="33">
        <v>535382</v>
      </c>
      <c r="F5" s="32">
        <v>551893</v>
      </c>
      <c r="G5" s="33">
        <v>714537</v>
      </c>
      <c r="H5" s="34">
        <v>714537</v>
      </c>
      <c r="I5" s="33">
        <v>733751</v>
      </c>
      <c r="J5" s="33">
        <v>614753</v>
      </c>
      <c r="K5" s="33">
        <v>746655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143</v>
      </c>
      <c r="C6" s="33">
        <v>993336</v>
      </c>
      <c r="D6" s="33">
        <v>961162</v>
      </c>
      <c r="E6" s="33">
        <v>864574</v>
      </c>
      <c r="F6" s="32">
        <v>1038096</v>
      </c>
      <c r="G6" s="33">
        <v>1224337</v>
      </c>
      <c r="H6" s="34">
        <v>915031</v>
      </c>
      <c r="I6" s="33">
        <v>1278232</v>
      </c>
      <c r="J6" s="33">
        <v>1382258</v>
      </c>
      <c r="K6" s="33">
        <v>1433028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189992</v>
      </c>
      <c r="D7" s="33">
        <v>142563</v>
      </c>
      <c r="E7" s="33">
        <v>348699</v>
      </c>
      <c r="F7" s="32">
        <v>375030</v>
      </c>
      <c r="G7" s="33">
        <v>273689</v>
      </c>
      <c r="H7" s="34">
        <v>273689</v>
      </c>
      <c r="I7" s="33">
        <v>33186</v>
      </c>
      <c r="J7" s="33">
        <v>54822</v>
      </c>
      <c r="K7" s="33">
        <v>51640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145</v>
      </c>
      <c r="C8" s="33">
        <v>917187</v>
      </c>
      <c r="D8" s="33">
        <v>902891</v>
      </c>
      <c r="E8" s="33">
        <v>1191922</v>
      </c>
      <c r="F8" s="32">
        <v>1112414</v>
      </c>
      <c r="G8" s="33">
        <v>958016</v>
      </c>
      <c r="H8" s="34">
        <v>1267322</v>
      </c>
      <c r="I8" s="33">
        <v>1090490</v>
      </c>
      <c r="J8" s="33">
        <v>1134305</v>
      </c>
      <c r="K8" s="33">
        <v>1116737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2647266</v>
      </c>
      <c r="D19" s="46">
        <f t="shared" ref="D19:K19" si="1">SUM(D4:D18)</f>
        <v>2710996</v>
      </c>
      <c r="E19" s="46">
        <f t="shared" si="1"/>
        <v>3027491</v>
      </c>
      <c r="F19" s="47">
        <f t="shared" si="1"/>
        <v>3150218</v>
      </c>
      <c r="G19" s="46">
        <f t="shared" si="1"/>
        <v>3241532</v>
      </c>
      <c r="H19" s="48">
        <f t="shared" si="1"/>
        <v>3241532</v>
      </c>
      <c r="I19" s="46">
        <f t="shared" si="1"/>
        <v>3213530</v>
      </c>
      <c r="J19" s="46">
        <f t="shared" si="1"/>
        <v>3267816</v>
      </c>
      <c r="K19" s="46">
        <f t="shared" si="1"/>
        <v>3434046.9339999999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148</v>
      </c>
      <c r="D3" s="17" t="s">
        <v>155</v>
      </c>
      <c r="E3" s="17" t="s">
        <v>154</v>
      </c>
      <c r="F3" s="173" t="s">
        <v>156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62548</v>
      </c>
      <c r="D4" s="20">
        <f t="shared" ref="D4:K4" si="0">SUM(D5:D7)</f>
        <v>68247</v>
      </c>
      <c r="E4" s="20">
        <f t="shared" si="0"/>
        <v>92728</v>
      </c>
      <c r="F4" s="21">
        <f t="shared" si="0"/>
        <v>115039</v>
      </c>
      <c r="G4" s="20">
        <f t="shared" si="0"/>
        <v>136948</v>
      </c>
      <c r="H4" s="22">
        <f t="shared" si="0"/>
        <v>136941</v>
      </c>
      <c r="I4" s="20">
        <f t="shared" si="0"/>
        <v>146768</v>
      </c>
      <c r="J4" s="20">
        <f t="shared" si="0"/>
        <v>168226</v>
      </c>
      <c r="K4" s="20">
        <f t="shared" si="0"/>
        <v>172522.10799999998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50127</v>
      </c>
      <c r="D5" s="28">
        <v>60206</v>
      </c>
      <c r="E5" s="28">
        <v>78881</v>
      </c>
      <c r="F5" s="27">
        <v>91232</v>
      </c>
      <c r="G5" s="28">
        <v>99659</v>
      </c>
      <c r="H5" s="29">
        <v>99659</v>
      </c>
      <c r="I5" s="28">
        <v>123375</v>
      </c>
      <c r="J5" s="28">
        <v>131607</v>
      </c>
      <c r="K5" s="29">
        <v>135452.87299999999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12229</v>
      </c>
      <c r="D6" s="33">
        <v>8041</v>
      </c>
      <c r="E6" s="33">
        <v>13847</v>
      </c>
      <c r="F6" s="32">
        <v>23807</v>
      </c>
      <c r="G6" s="33">
        <v>37181</v>
      </c>
      <c r="H6" s="34">
        <v>37174</v>
      </c>
      <c r="I6" s="33">
        <v>23393</v>
      </c>
      <c r="J6" s="33">
        <v>36619</v>
      </c>
      <c r="K6" s="34">
        <v>37069.234999999993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192</v>
      </c>
      <c r="D7" s="36">
        <v>0</v>
      </c>
      <c r="E7" s="36">
        <v>0</v>
      </c>
      <c r="F7" s="35">
        <v>0</v>
      </c>
      <c r="G7" s="36">
        <v>108</v>
      </c>
      <c r="H7" s="37">
        <v>108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2557241</v>
      </c>
      <c r="D8" s="20">
        <f t="shared" ref="D8:K8" si="1">SUM(D9:D15)</f>
        <v>2631424</v>
      </c>
      <c r="E8" s="20">
        <f t="shared" si="1"/>
        <v>2933528</v>
      </c>
      <c r="F8" s="21">
        <f t="shared" si="1"/>
        <v>3018954</v>
      </c>
      <c r="G8" s="20">
        <f t="shared" si="1"/>
        <v>3087916</v>
      </c>
      <c r="H8" s="22">
        <f t="shared" si="1"/>
        <v>3087923</v>
      </c>
      <c r="I8" s="20">
        <f t="shared" si="1"/>
        <v>3000827</v>
      </c>
      <c r="J8" s="20">
        <f t="shared" si="1"/>
        <v>3098848</v>
      </c>
      <c r="K8" s="20">
        <f t="shared" si="1"/>
        <v>3260770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128007</v>
      </c>
      <c r="D9" s="28">
        <v>0</v>
      </c>
      <c r="E9" s="28">
        <v>115000</v>
      </c>
      <c r="F9" s="27">
        <v>100000</v>
      </c>
      <c r="G9" s="28">
        <v>152437</v>
      </c>
      <c r="H9" s="29">
        <v>152444</v>
      </c>
      <c r="I9" s="28">
        <v>36689</v>
      </c>
      <c r="J9" s="28">
        <v>40209</v>
      </c>
      <c r="K9" s="29">
        <v>37804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134477</v>
      </c>
      <c r="F10" s="32">
        <v>220408</v>
      </c>
      <c r="G10" s="33">
        <v>175447</v>
      </c>
      <c r="H10" s="34">
        <v>175447</v>
      </c>
      <c r="I10" s="33">
        <v>20000</v>
      </c>
      <c r="J10" s="33">
        <v>25000</v>
      </c>
      <c r="K10" s="34">
        <v>30000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2429234</v>
      </c>
      <c r="D15" s="36">
        <v>2631424</v>
      </c>
      <c r="E15" s="36">
        <v>2684051</v>
      </c>
      <c r="F15" s="35">
        <v>2698546</v>
      </c>
      <c r="G15" s="36">
        <v>2760032</v>
      </c>
      <c r="H15" s="37">
        <v>2760032</v>
      </c>
      <c r="I15" s="36">
        <v>2944138</v>
      </c>
      <c r="J15" s="36">
        <v>3033639</v>
      </c>
      <c r="K15" s="37">
        <v>3192966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27477</v>
      </c>
      <c r="D16" s="20">
        <f t="shared" ref="D16:K16" si="2">SUM(D17:D23)</f>
        <v>11325</v>
      </c>
      <c r="E16" s="20">
        <f t="shared" si="2"/>
        <v>1235</v>
      </c>
      <c r="F16" s="21">
        <f t="shared" si="2"/>
        <v>16225</v>
      </c>
      <c r="G16" s="20">
        <f t="shared" si="2"/>
        <v>16668</v>
      </c>
      <c r="H16" s="22">
        <f t="shared" si="2"/>
        <v>16668</v>
      </c>
      <c r="I16" s="20">
        <f t="shared" si="2"/>
        <v>65935</v>
      </c>
      <c r="J16" s="20">
        <f t="shared" si="2"/>
        <v>742</v>
      </c>
      <c r="K16" s="20">
        <f t="shared" si="2"/>
        <v>754.82600000000002</v>
      </c>
    </row>
    <row r="17" spans="1:11" s="14" customFormat="1" ht="12.75" customHeight="1" x14ac:dyDescent="0.25">
      <c r="A17" s="25"/>
      <c r="B17" s="26" t="s">
        <v>22</v>
      </c>
      <c r="C17" s="27">
        <v>27477</v>
      </c>
      <c r="D17" s="28">
        <v>11022</v>
      </c>
      <c r="E17" s="28">
        <v>1009</v>
      </c>
      <c r="F17" s="27">
        <v>15000</v>
      </c>
      <c r="G17" s="28">
        <v>14892</v>
      </c>
      <c r="H17" s="29">
        <v>14892</v>
      </c>
      <c r="I17" s="28">
        <v>64670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303</v>
      </c>
      <c r="E18" s="33">
        <v>226</v>
      </c>
      <c r="F18" s="32">
        <v>1225</v>
      </c>
      <c r="G18" s="33">
        <v>1776</v>
      </c>
      <c r="H18" s="34">
        <v>1776</v>
      </c>
      <c r="I18" s="33">
        <v>1265</v>
      </c>
      <c r="J18" s="33">
        <v>742</v>
      </c>
      <c r="K18" s="34">
        <v>754.82600000000002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2647266</v>
      </c>
      <c r="D26" s="46">
        <f t="shared" ref="D26:K26" si="3">+D4+D8+D16+D24</f>
        <v>2710996</v>
      </c>
      <c r="E26" s="46">
        <f t="shared" si="3"/>
        <v>3027491</v>
      </c>
      <c r="F26" s="47">
        <f t="shared" si="3"/>
        <v>3150218</v>
      </c>
      <c r="G26" s="46">
        <f t="shared" si="3"/>
        <v>3241532</v>
      </c>
      <c r="H26" s="48">
        <f t="shared" si="3"/>
        <v>3241532</v>
      </c>
      <c r="I26" s="46">
        <f t="shared" si="3"/>
        <v>3213530</v>
      </c>
      <c r="J26" s="46">
        <f t="shared" si="3"/>
        <v>3267816</v>
      </c>
      <c r="K26" s="46">
        <f t="shared" si="3"/>
        <v>3434046.9339999999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2014-05-29T13:32:17Z</dcterms:created>
  <dcterms:modified xsi:type="dcterms:W3CDTF">2014-05-30T09:24:49Z</dcterms:modified>
</cp:coreProperties>
</file>